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28680" yWindow="-120" windowWidth="20730" windowHeight="11760"/>
  </bookViews>
  <sheets>
    <sheet name="Stavba" sheetId="1" r:id="rId1"/>
    <sheet name="VzorPolozky" sheetId="10" state="hidden" r:id="rId2"/>
    <sheet name="SO02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'SO02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'SO02 1 Pol'!$A$1:$X$295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/>
  <c r="I19" s="1"/>
  <c r="I64"/>
  <c r="I63"/>
  <c r="I18" s="1"/>
  <c r="I62"/>
  <c r="I61"/>
  <c r="I60"/>
  <c r="I59"/>
  <c r="I58"/>
  <c r="I57"/>
  <c r="I56"/>
  <c r="I55"/>
  <c r="I54"/>
  <c r="I53"/>
  <c r="I52"/>
  <c r="I51"/>
  <c r="I50"/>
  <c r="I49"/>
  <c r="G41"/>
  <c r="F41"/>
  <c r="G40"/>
  <c r="F40"/>
  <c r="G39"/>
  <c r="F39"/>
  <c r="F42" s="1"/>
  <c r="G285" i="12"/>
  <c r="G8"/>
  <c r="O8"/>
  <c r="G9"/>
  <c r="M9" s="1"/>
  <c r="M8" s="1"/>
  <c r="I9"/>
  <c r="I8" s="1"/>
  <c r="K9"/>
  <c r="K8" s="1"/>
  <c r="O9"/>
  <c r="Q9"/>
  <c r="Q8" s="1"/>
  <c r="V9"/>
  <c r="V8" s="1"/>
  <c r="G12"/>
  <c r="I12"/>
  <c r="K12"/>
  <c r="M12"/>
  <c r="O12"/>
  <c r="Q12"/>
  <c r="V12"/>
  <c r="G29"/>
  <c r="M29" s="1"/>
  <c r="I29"/>
  <c r="I28" s="1"/>
  <c r="K29"/>
  <c r="K28" s="1"/>
  <c r="O29"/>
  <c r="O28" s="1"/>
  <c r="Q29"/>
  <c r="Q28" s="1"/>
  <c r="V29"/>
  <c r="V28" s="1"/>
  <c r="G36"/>
  <c r="I36"/>
  <c r="K36"/>
  <c r="M36"/>
  <c r="O36"/>
  <c r="Q36"/>
  <c r="V36"/>
  <c r="G37"/>
  <c r="I37"/>
  <c r="K37"/>
  <c r="M37"/>
  <c r="O37"/>
  <c r="Q37"/>
  <c r="V37"/>
  <c r="G44"/>
  <c r="I44"/>
  <c r="K44"/>
  <c r="M44"/>
  <c r="O44"/>
  <c r="Q44"/>
  <c r="V44"/>
  <c r="G50"/>
  <c r="M50" s="1"/>
  <c r="I50"/>
  <c r="K50"/>
  <c r="O50"/>
  <c r="Q50"/>
  <c r="V50"/>
  <c r="G57"/>
  <c r="I57"/>
  <c r="O57"/>
  <c r="Q57"/>
  <c r="G58"/>
  <c r="I58"/>
  <c r="K58"/>
  <c r="K57" s="1"/>
  <c r="M58"/>
  <c r="M57" s="1"/>
  <c r="O58"/>
  <c r="Q58"/>
  <c r="V58"/>
  <c r="V57" s="1"/>
  <c r="G61"/>
  <c r="M61" s="1"/>
  <c r="M60" s="1"/>
  <c r="I61"/>
  <c r="I60" s="1"/>
  <c r="K61"/>
  <c r="O61"/>
  <c r="O60" s="1"/>
  <c r="Q61"/>
  <c r="Q60" s="1"/>
  <c r="V61"/>
  <c r="G70"/>
  <c r="M70" s="1"/>
  <c r="I70"/>
  <c r="K70"/>
  <c r="K60" s="1"/>
  <c r="O70"/>
  <c r="Q70"/>
  <c r="V70"/>
  <c r="V60" s="1"/>
  <c r="G80"/>
  <c r="G79" s="1"/>
  <c r="I80"/>
  <c r="K80"/>
  <c r="M80"/>
  <c r="O80"/>
  <c r="O79" s="1"/>
  <c r="Q80"/>
  <c r="V80"/>
  <c r="G86"/>
  <c r="M86" s="1"/>
  <c r="I86"/>
  <c r="I79" s="1"/>
  <c r="K86"/>
  <c r="O86"/>
  <c r="Q86"/>
  <c r="Q79" s="1"/>
  <c r="V86"/>
  <c r="G92"/>
  <c r="M92" s="1"/>
  <c r="I92"/>
  <c r="K92"/>
  <c r="O92"/>
  <c r="Q92"/>
  <c r="V92"/>
  <c r="G95"/>
  <c r="I95"/>
  <c r="K95"/>
  <c r="K79" s="1"/>
  <c r="M95"/>
  <c r="O95"/>
  <c r="Q95"/>
  <c r="V95"/>
  <c r="V79" s="1"/>
  <c r="G101"/>
  <c r="I101"/>
  <c r="K101"/>
  <c r="M101"/>
  <c r="O101"/>
  <c r="Q101"/>
  <c r="V101"/>
  <c r="G106"/>
  <c r="M106" s="1"/>
  <c r="I106"/>
  <c r="K106"/>
  <c r="O106"/>
  <c r="Q106"/>
  <c r="V106"/>
  <c r="G107"/>
  <c r="M107" s="1"/>
  <c r="I107"/>
  <c r="K107"/>
  <c r="O107"/>
  <c r="Q107"/>
  <c r="V107"/>
  <c r="K110"/>
  <c r="V110"/>
  <c r="G111"/>
  <c r="G110" s="1"/>
  <c r="I111"/>
  <c r="I110" s="1"/>
  <c r="K111"/>
  <c r="M111"/>
  <c r="M110" s="1"/>
  <c r="O111"/>
  <c r="O110" s="1"/>
  <c r="Q111"/>
  <c r="Q110" s="1"/>
  <c r="V111"/>
  <c r="G112"/>
  <c r="G113"/>
  <c r="I113"/>
  <c r="I112" s="1"/>
  <c r="K113"/>
  <c r="K112" s="1"/>
  <c r="M113"/>
  <c r="O113"/>
  <c r="Q113"/>
  <c r="Q112" s="1"/>
  <c r="V113"/>
  <c r="V112" s="1"/>
  <c r="G124"/>
  <c r="I124"/>
  <c r="K124"/>
  <c r="M124"/>
  <c r="O124"/>
  <c r="Q124"/>
  <c r="V124"/>
  <c r="G134"/>
  <c r="I134"/>
  <c r="K134"/>
  <c r="M134"/>
  <c r="O134"/>
  <c r="Q134"/>
  <c r="V134"/>
  <c r="G140"/>
  <c r="M140" s="1"/>
  <c r="I140"/>
  <c r="K140"/>
  <c r="O140"/>
  <c r="O112" s="1"/>
  <c r="Q140"/>
  <c r="V140"/>
  <c r="G154"/>
  <c r="I154"/>
  <c r="K154"/>
  <c r="M154"/>
  <c r="O154"/>
  <c r="Q154"/>
  <c r="V154"/>
  <c r="G158"/>
  <c r="I158"/>
  <c r="K158"/>
  <c r="M158"/>
  <c r="O158"/>
  <c r="Q158"/>
  <c r="V158"/>
  <c r="G169"/>
  <c r="I169"/>
  <c r="K169"/>
  <c r="M169"/>
  <c r="O169"/>
  <c r="Q169"/>
  <c r="V169"/>
  <c r="G171"/>
  <c r="I171"/>
  <c r="I170" s="1"/>
  <c r="K171"/>
  <c r="K170" s="1"/>
  <c r="M171"/>
  <c r="O171"/>
  <c r="Q171"/>
  <c r="Q170" s="1"/>
  <c r="V171"/>
  <c r="V170" s="1"/>
  <c r="G173"/>
  <c r="I173"/>
  <c r="K173"/>
  <c r="M173"/>
  <c r="O173"/>
  <c r="Q173"/>
  <c r="V173"/>
  <c r="G175"/>
  <c r="I175"/>
  <c r="K175"/>
  <c r="M175"/>
  <c r="O175"/>
  <c r="Q175"/>
  <c r="V175"/>
  <c r="G176"/>
  <c r="M176" s="1"/>
  <c r="I176"/>
  <c r="K176"/>
  <c r="O176"/>
  <c r="O170" s="1"/>
  <c r="Q176"/>
  <c r="V176"/>
  <c r="G180"/>
  <c r="I180"/>
  <c r="O180"/>
  <c r="Q180"/>
  <c r="G181"/>
  <c r="I181"/>
  <c r="K181"/>
  <c r="K180" s="1"/>
  <c r="M181"/>
  <c r="M180" s="1"/>
  <c r="O181"/>
  <c r="Q181"/>
  <c r="V181"/>
  <c r="V180" s="1"/>
  <c r="G183"/>
  <c r="M183" s="1"/>
  <c r="I183"/>
  <c r="I182" s="1"/>
  <c r="K183"/>
  <c r="O183"/>
  <c r="O182" s="1"/>
  <c r="Q183"/>
  <c r="Q182" s="1"/>
  <c r="V183"/>
  <c r="G186"/>
  <c r="M186" s="1"/>
  <c r="I186"/>
  <c r="K186"/>
  <c r="K182" s="1"/>
  <c r="O186"/>
  <c r="Q186"/>
  <c r="V186"/>
  <c r="V182" s="1"/>
  <c r="G188"/>
  <c r="I188"/>
  <c r="K188"/>
  <c r="M188"/>
  <c r="O188"/>
  <c r="Q188"/>
  <c r="V188"/>
  <c r="G190"/>
  <c r="I190"/>
  <c r="K190"/>
  <c r="M190"/>
  <c r="O190"/>
  <c r="Q190"/>
  <c r="V190"/>
  <c r="G191"/>
  <c r="M191" s="1"/>
  <c r="I191"/>
  <c r="K191"/>
  <c r="O191"/>
  <c r="Q191"/>
  <c r="V191"/>
  <c r="G192"/>
  <c r="M192" s="1"/>
  <c r="I192"/>
  <c r="K192"/>
  <c r="O192"/>
  <c r="Q192"/>
  <c r="V192"/>
  <c r="G193"/>
  <c r="I193"/>
  <c r="K193"/>
  <c r="M193"/>
  <c r="O193"/>
  <c r="Q193"/>
  <c r="V193"/>
  <c r="G196"/>
  <c r="I196"/>
  <c r="K196"/>
  <c r="M196"/>
  <c r="O196"/>
  <c r="Q196"/>
  <c r="V196"/>
  <c r="G197"/>
  <c r="M197" s="1"/>
  <c r="I197"/>
  <c r="K197"/>
  <c r="O197"/>
  <c r="Q197"/>
  <c r="V197"/>
  <c r="G198"/>
  <c r="M198" s="1"/>
  <c r="I198"/>
  <c r="K198"/>
  <c r="O198"/>
  <c r="Q198"/>
  <c r="V198"/>
  <c r="K199"/>
  <c r="V199"/>
  <c r="G200"/>
  <c r="I200"/>
  <c r="I199" s="1"/>
  <c r="K200"/>
  <c r="M200"/>
  <c r="O200"/>
  <c r="Q200"/>
  <c r="Q199" s="1"/>
  <c r="V200"/>
  <c r="G209"/>
  <c r="M209" s="1"/>
  <c r="I209"/>
  <c r="K209"/>
  <c r="O209"/>
  <c r="O199" s="1"/>
  <c r="Q209"/>
  <c r="V209"/>
  <c r="G210"/>
  <c r="I210"/>
  <c r="K210"/>
  <c r="M210"/>
  <c r="O210"/>
  <c r="Q210"/>
  <c r="V210"/>
  <c r="G220"/>
  <c r="I220"/>
  <c r="I219" s="1"/>
  <c r="K220"/>
  <c r="M220"/>
  <c r="O220"/>
  <c r="Q220"/>
  <c r="Q219" s="1"/>
  <c r="V220"/>
  <c r="G236"/>
  <c r="M236" s="1"/>
  <c r="I236"/>
  <c r="K236"/>
  <c r="O236"/>
  <c r="O219" s="1"/>
  <c r="Q236"/>
  <c r="V236"/>
  <c r="G242"/>
  <c r="I242"/>
  <c r="K242"/>
  <c r="M242"/>
  <c r="O242"/>
  <c r="Q242"/>
  <c r="V242"/>
  <c r="G243"/>
  <c r="M243" s="1"/>
  <c r="I243"/>
  <c r="K243"/>
  <c r="K219" s="1"/>
  <c r="O243"/>
  <c r="Q243"/>
  <c r="V243"/>
  <c r="V219" s="1"/>
  <c r="I252"/>
  <c r="Q252"/>
  <c r="G253"/>
  <c r="M253" s="1"/>
  <c r="M252" s="1"/>
  <c r="I253"/>
  <c r="K253"/>
  <c r="K252" s="1"/>
  <c r="O253"/>
  <c r="O252" s="1"/>
  <c r="Q253"/>
  <c r="V253"/>
  <c r="V252" s="1"/>
  <c r="I256"/>
  <c r="Q256"/>
  <c r="G257"/>
  <c r="G256" s="1"/>
  <c r="I257"/>
  <c r="K257"/>
  <c r="K256" s="1"/>
  <c r="O257"/>
  <c r="O256" s="1"/>
  <c r="Q257"/>
  <c r="V257"/>
  <c r="V256" s="1"/>
  <c r="G272"/>
  <c r="I272"/>
  <c r="K272"/>
  <c r="M272"/>
  <c r="O272"/>
  <c r="Q272"/>
  <c r="V272"/>
  <c r="G274"/>
  <c r="K274"/>
  <c r="O274"/>
  <c r="V274"/>
  <c r="G275"/>
  <c r="I275"/>
  <c r="I274" s="1"/>
  <c r="K275"/>
  <c r="M275"/>
  <c r="M274" s="1"/>
  <c r="O275"/>
  <c r="Q275"/>
  <c r="Q274" s="1"/>
  <c r="V275"/>
  <c r="G277"/>
  <c r="I277"/>
  <c r="I276" s="1"/>
  <c r="K277"/>
  <c r="M277"/>
  <c r="O277"/>
  <c r="Q277"/>
  <c r="Q276" s="1"/>
  <c r="V277"/>
  <c r="G278"/>
  <c r="M278" s="1"/>
  <c r="I278"/>
  <c r="K278"/>
  <c r="O278"/>
  <c r="O276" s="1"/>
  <c r="Q278"/>
  <c r="V278"/>
  <c r="G279"/>
  <c r="I279"/>
  <c r="K279"/>
  <c r="M279"/>
  <c r="O279"/>
  <c r="Q279"/>
  <c r="V279"/>
  <c r="G280"/>
  <c r="M280" s="1"/>
  <c r="I280"/>
  <c r="K280"/>
  <c r="K276" s="1"/>
  <c r="O280"/>
  <c r="Q280"/>
  <c r="V280"/>
  <c r="V276" s="1"/>
  <c r="G282"/>
  <c r="M282" s="1"/>
  <c r="M281" s="1"/>
  <c r="I282"/>
  <c r="K282"/>
  <c r="K281" s="1"/>
  <c r="O282"/>
  <c r="O281" s="1"/>
  <c r="Q282"/>
  <c r="V282"/>
  <c r="V281" s="1"/>
  <c r="G283"/>
  <c r="I283"/>
  <c r="I281" s="1"/>
  <c r="K283"/>
  <c r="M283"/>
  <c r="O283"/>
  <c r="Q283"/>
  <c r="Q281" s="1"/>
  <c r="V283"/>
  <c r="AE285"/>
  <c r="I20" i="1"/>
  <c r="G42"/>
  <c r="G25" s="1"/>
  <c r="A25" s="1"/>
  <c r="H40" l="1"/>
  <c r="I40" s="1"/>
  <c r="I17"/>
  <c r="I66"/>
  <c r="J52" s="1"/>
  <c r="I16"/>
  <c r="I21" s="1"/>
  <c r="H41"/>
  <c r="I41" s="1"/>
  <c r="G26"/>
  <c r="A26"/>
  <c r="H39"/>
  <c r="H42" s="1"/>
  <c r="G28"/>
  <c r="G23"/>
  <c r="M182" i="12"/>
  <c r="M276"/>
  <c r="M219"/>
  <c r="M199"/>
  <c r="M170"/>
  <c r="M112"/>
  <c r="M79"/>
  <c r="M28"/>
  <c r="G281"/>
  <c r="M257"/>
  <c r="M256" s="1"/>
  <c r="G252"/>
  <c r="G182"/>
  <c r="G60"/>
  <c r="G28"/>
  <c r="G170"/>
  <c r="G276"/>
  <c r="G219"/>
  <c r="G199"/>
  <c r="AF285"/>
  <c r="J28" i="1"/>
  <c r="J26"/>
  <c r="G38"/>
  <c r="F38"/>
  <c r="J23"/>
  <c r="J24"/>
  <c r="J25"/>
  <c r="J27"/>
  <c r="E24"/>
  <c r="E26"/>
  <c r="I39" l="1"/>
  <c r="I42" s="1"/>
  <c r="J40" s="1"/>
  <c r="J51"/>
  <c r="J53"/>
  <c r="J50"/>
  <c r="J60"/>
  <c r="J49"/>
  <c r="J61"/>
  <c r="J58"/>
  <c r="J56"/>
  <c r="J62"/>
  <c r="J59"/>
  <c r="J54"/>
  <c r="J65"/>
  <c r="J55"/>
  <c r="J57"/>
  <c r="J64"/>
  <c r="J63"/>
  <c r="A23"/>
  <c r="J39" l="1"/>
  <c r="J42" s="1"/>
  <c r="J41"/>
  <c r="J66"/>
  <c r="A24"/>
  <c r="G24"/>
  <c r="A27" s="1"/>
  <c r="G29" l="1"/>
  <c r="G27" s="1"/>
  <c r="A29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Milca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<sst xmlns="http://schemas.openxmlformats.org/spreadsheetml/2006/main" count="1043" uniqueCount="378">
  <si>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</si>
  <si>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</si>
  <si>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</si>
  <si>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</si>
  <si>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</si>
  <si>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</si>
  <si>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</si>
  <si>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</si>
  <si>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</si>
  <si>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</si>
  <si>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</si>
  <si>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</si>
  <si>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</si>
  <si>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</si>
  <si>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</si>
  <si>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</si>
  <si>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</si>
  <si>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</si>
  <si>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</si>
  <si>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</si>
  <si>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</si>
  <si>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</si>
  <si>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</si>
  <si>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</si>
  <si>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</si>
  <si>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</si>
  <si>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</si>
  <si>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</si>
  <si>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</si>
  <si>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</si>
  <si>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</si>
  <si>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</si>
  <si>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</si>
  <si>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</si>
  <si>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</si>
  <si>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</si>
  <si>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</si>
  <si>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</si>
  <si>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</si>
  <si>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</si>
  <si>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</si>
  <si>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</si>
  <si>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D.1.1 Stavební část</t>
  </si>
  <si>
    <t>SO02</t>
  </si>
  <si>
    <t>2. etapa - sociální zařízení</t>
  </si>
  <si>
    <t>Objekt:</t>
  </si>
  <si>
    <t>Rozpočet:</t>
  </si>
  <si>
    <t>810</t>
  </si>
  <si>
    <t>Klub Leitnerova</t>
  </si>
  <si>
    <t>Stavba</t>
  </si>
  <si>
    <t>Celkem za stavbu</t>
  </si>
  <si>
    <t>CZK</t>
  </si>
  <si>
    <t>Rekapitulace dílů</t>
  </si>
  <si>
    <t>Typ dílu</t>
  </si>
  <si>
    <t>61</t>
  </si>
  <si>
    <t>Úpravy povrchů vnitřní</t>
  </si>
  <si>
    <t>63</t>
  </si>
  <si>
    <t>Podlahové konstrukce</t>
  </si>
  <si>
    <t>64</t>
  </si>
  <si>
    <t>Výplně otvorů</t>
  </si>
  <si>
    <t>95</t>
  </si>
  <si>
    <t>Dokončovací 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</si>
  <si>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</si>
  <si>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</si>
  <si>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</si>
  <si>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</si>
  <si>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</si>
  <si>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</si>
  <si>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</si>
  <si>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</si>
  <si>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720</t>
  </si>
  <si>
    <t>Zdravotechnická instalace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</si>
  <si>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</si>
  <si>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</si>
  <si>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</si>
  <si>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</si>
  <si>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</si>
  <si>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</si>
  <si>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</si>
  <si>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</si>
  <si>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</si>
  <si>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</si>
  <si>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</si>
  <si>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</si>
  <si>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</si>
  <si>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</si>
  <si>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</si>
  <si>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</si>
  <si>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</si>
  <si>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</si>
  <si>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</si>
  <si>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</si>
  <si>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</si>
  <si>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</si>
  <si>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</si>
  <si>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</si>
  <si>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</si>
  <si>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</si>
  <si>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</si>
  <si>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</si>
  <si>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</si>
  <si>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</si>
  <si>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</si>
  <si>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</si>
  <si>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</si>
  <si>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</si>
  <si>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</si>
  <si>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</si>
  <si>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</si>
  <si>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</si>
  <si>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</si>
  <si>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</si>
  <si>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</si>
  <si>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</si>
  <si>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</si>
  <si>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</si>
  <si>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611421431RT2a</t>
  </si>
  <si>
    <t xml:space="preserve">Oprava podhledů </t>
  </si>
  <si>
    <t>m2</t>
  </si>
  <si>
    <t>Vlastní</t>
  </si>
  <si>
    <t>RTS 20/ II</t>
  </si>
  <si>
    <t>Práce</t>
  </si>
  <si>
    <t>POL1_1</t>
  </si>
  <si>
    <t>1.10 + 1.12 : 4</t>
  </si>
  <si>
    <t>VV</t>
  </si>
  <si>
    <t>1.07 + 1.08 : 4+2,46</t>
  </si>
  <si>
    <t>612421431RT2</t>
  </si>
  <si>
    <t>Oprava vápen.omítek stěn do 50 % pl. - štukových s použitím suché maltové směsi</t>
  </si>
  <si>
    <t>Začátek provozního součtu</t>
  </si>
  <si>
    <t xml:space="preserve">  Začátek provozního součtu : </t>
  </si>
  <si>
    <t xml:space="preserve">  1.09 : (2,65-2,00)*2*(1,50+1,30) : </t>
  </si>
  <si>
    <t xml:space="preserve">  1.10 : (2,65-2,00)*(3,05+3,10+2,85+2,50+0,25) : </t>
  </si>
  <si>
    <t xml:space="preserve">  1.11 : (2,65-2,00)*2*(1,25+1,50) : </t>
  </si>
  <si>
    <t xml:space="preserve">  1.12 : (2,65-2,00)*(2,825+1,455*2+1,70+2,00+1,90) : </t>
  </si>
  <si>
    <t xml:space="preserve">  Konec provozního součtu : </t>
  </si>
  <si>
    <t xml:space="preserve">  22,30 : </t>
  </si>
  <si>
    <t>Konec provozního součtu</t>
  </si>
  <si>
    <t>22,3</t>
  </si>
  <si>
    <t xml:space="preserve">  1.07 : (1,8+2,22)*2*0,65-0,9*1,97</t>
  </si>
  <si>
    <t xml:space="preserve">  1.08 : (1,68+1,47)*2*0,65-0,7*1,97</t>
  </si>
  <si>
    <t>6,2</t>
  </si>
  <si>
    <t>631313611R00</t>
  </si>
  <si>
    <t>Mazanina betonová tl. 8 - 12 cm C 16/20, podkladní beton</t>
  </si>
  <si>
    <t>m3</t>
  </si>
  <si>
    <t xml:space="preserve">(1,96+8,08+1,87+7,49)*0,10 : </t>
  </si>
  <si>
    <t>1,94</t>
  </si>
  <si>
    <t xml:space="preserve">  1.07+1.08 : 4,0+2,46</t>
  </si>
  <si>
    <t>6,5*0,10</t>
  </si>
  <si>
    <t>63-01</t>
  </si>
  <si>
    <t>Zapravení stávající lité podlahy v místnosti č. 1.06</t>
  </si>
  <si>
    <t>Indiv</t>
  </si>
  <si>
    <t>POL1_</t>
  </si>
  <si>
    <t>631313621R00</t>
  </si>
  <si>
    <t>Mazanina betonová tl. 8 - 12 cm C 20/25</t>
  </si>
  <si>
    <t xml:space="preserve">(1,96+8,08+1,87+7,49)*0,08 : </t>
  </si>
  <si>
    <t>1,552</t>
  </si>
  <si>
    <t>6,5*0,08</t>
  </si>
  <si>
    <t>631319171R00</t>
  </si>
  <si>
    <t>Příplatek za stržení povrchu mazaniny tl. 8 cm</t>
  </si>
  <si>
    <t>631361921RT5</t>
  </si>
  <si>
    <t>Výztuž mazanin svařovanou sítí, průměr drátu  6,0, oka 150/150 mm KH20</t>
  </si>
  <si>
    <t>t</t>
  </si>
  <si>
    <t xml:space="preserve">1,08*0,001*19,40*3,033 : </t>
  </si>
  <si>
    <t>0,0635</t>
  </si>
  <si>
    <t>6,5*1,08*0,001*3,033</t>
  </si>
  <si>
    <t>642942111RT3</t>
  </si>
  <si>
    <t>Osazení zárubní dveřních ocelových, pl. do 2,5 m2, včetně dodávky zárubně  70 x 197 x 11 cm</t>
  </si>
  <si>
    <t>kus</t>
  </si>
  <si>
    <t>2</t>
  </si>
  <si>
    <t>952901111R00</t>
  </si>
  <si>
    <t>Vyčištění budov o výšce podlaží do 4 m</t>
  </si>
  <si>
    <t xml:space="preserve">  5,00*6,50 : </t>
  </si>
  <si>
    <t>32,5</t>
  </si>
  <si>
    <t xml:space="preserve">  1.07+1.08 : 4+2,46</t>
  </si>
  <si>
    <t>6,5</t>
  </si>
  <si>
    <t>952902110R00</t>
  </si>
  <si>
    <t>Čištění zametáním v místnostech a chodbách, 3x</t>
  </si>
  <si>
    <t xml:space="preserve">  (1,96+8,08+1,87+7,49)*3 : </t>
  </si>
  <si>
    <t>58,2</t>
  </si>
  <si>
    <t xml:space="preserve">  (4,0+2,46)*3</t>
  </si>
  <si>
    <t>19,5</t>
  </si>
  <si>
    <t>965042131RT2</t>
  </si>
  <si>
    <t>Bourání mazanin betonových  tl. 10 cm, pl. 4 m2, ručně tl. mazaniny 8 - 10 cm</t>
  </si>
  <si>
    <t xml:space="preserve">  (1,96+8,08+1,87+7,49)*0,10 : </t>
  </si>
  <si>
    <t>1.07+1.08 : (4,0+2,46)*0,1</t>
  </si>
  <si>
    <t>965042241RT2</t>
  </si>
  <si>
    <t>Bourání mazanin betonových tl. nad 10 cm, nad 4 m2, ručně tl. mazaniny 15 - 20 cm, podkladní beton</t>
  </si>
  <si>
    <t xml:space="preserve">  (1,96+8,08+1,87+7,49)*0,15 : </t>
  </si>
  <si>
    <t>2,91</t>
  </si>
  <si>
    <t>1.07+1.08 : (4,0+2,46)*0,15</t>
  </si>
  <si>
    <t>978059531R00</t>
  </si>
  <si>
    <t>Odsekání vnitřních obkladů stěn nad 2 m2</t>
  </si>
  <si>
    <t>1.07 : (1,8+2,22)*2*2-0,9*1,97</t>
  </si>
  <si>
    <t>1.08 : (1,68+1,47)*2*1,2-0,7*1,97</t>
  </si>
  <si>
    <t>965081713RT1</t>
  </si>
  <si>
    <t>Bourání dlažeb keramických tl.10 mm, nad 1 m2, ručně, dlaždice keramické</t>
  </si>
  <si>
    <t xml:space="preserve">  1,96+8,08+1,87+7,49 : </t>
  </si>
  <si>
    <t>19,4</t>
  </si>
  <si>
    <t>1.07+1.08 : 4,0+2,46</t>
  </si>
  <si>
    <t>968061125R00</t>
  </si>
  <si>
    <t>Vyvěšení dřevěných dveřních křídel pl. do 2 m2</t>
  </si>
  <si>
    <t xml:space="preserve">2+5 : </t>
  </si>
  <si>
    <t>7</t>
  </si>
  <si>
    <t>1.07+1.08 : 2</t>
  </si>
  <si>
    <t>zpětná montáž : 2</t>
  </si>
  <si>
    <t>96-01</t>
  </si>
  <si>
    <t>Částečá demontáž SDK podhledů, nosná kce ponechána</t>
  </si>
  <si>
    <t>968072455R00</t>
  </si>
  <si>
    <t>Vybourání kovových dveřních zárubní pl. do 2 m2</t>
  </si>
  <si>
    <t xml:space="preserve">0,60*2,00*2 : </t>
  </si>
  <si>
    <t>2,4</t>
  </si>
  <si>
    <t>999281105R00</t>
  </si>
  <si>
    <t>Přesun hmot pro opravy a údržbu do výšky 6 m</t>
  </si>
  <si>
    <t>Přesun hmot</t>
  </si>
  <si>
    <t>POL7_</t>
  </si>
  <si>
    <t>711111001RZ1</t>
  </si>
  <si>
    <t>Izolace proti vlhkosti vodor. nátěr ALP za studena, 1x nátěr - včetně dodávky penetračního laku ALP</t>
  </si>
  <si>
    <t>POL1_7</t>
  </si>
  <si>
    <t xml:space="preserve">1.09 : 1,96+0,15*2*(1,50+1,30)-0,70*0,15*2 : </t>
  </si>
  <si>
    <t xml:space="preserve">1.10 : 8,08+0,15*(3,05+3,10+2,85+2,50+0,25)-0,70*0,15 : </t>
  </si>
  <si>
    <t xml:space="preserve">1.11 : 1,87+0,15*2*(1,25+1,50)-0,70*0,15*2 : </t>
  </si>
  <si>
    <t xml:space="preserve">1.12 : 7,49+0,15*(2,825+1,455*2+1,70+2,00+1,90)-0,70*0,15 : </t>
  </si>
  <si>
    <t>23,8978</t>
  </si>
  <si>
    <t xml:space="preserve">  1.07 : 4,00+0,15*2*(1,7+2,35)-0,9*0,15</t>
  </si>
  <si>
    <t xml:space="preserve">  1.08 : 2,46+0,15*2*(1,7+1,45)-0,7*0,15</t>
  </si>
  <si>
    <t>8,38</t>
  </si>
  <si>
    <t>711141559RY1</t>
  </si>
  <si>
    <t>Izolace proti vlhk. vodorovná pásy přitavením, včetně dod. např. pásu Elastek 40 special mineral</t>
  </si>
  <si>
    <t xml:space="preserve">Začátek provozního součtu : </t>
  </si>
  <si>
    <t xml:space="preserve">Konec provozního součtu : </t>
  </si>
  <si>
    <t xml:space="preserve">včetně napojení na stávající izolaci : 24,00 : </t>
  </si>
  <si>
    <t>24</t>
  </si>
  <si>
    <t>1.07+1.08 : 8,4</t>
  </si>
  <si>
    <t>711140101R00</t>
  </si>
  <si>
    <t>Odstr.izolace proti vlhk.vodor. pásy přitav.,1vrst</t>
  </si>
  <si>
    <t>711212000R00</t>
  </si>
  <si>
    <t>Penetrace podkladu pod hydroizolační nátěr,vč.dod.</t>
  </si>
  <si>
    <t xml:space="preserve">1.09 : 1,96+0,30*2*(1,50+1,30)-0,70*0,30*2 : </t>
  </si>
  <si>
    <t xml:space="preserve">1.10 : 8,08+0,30*(3,05+3,10+2,85+2,50+0,25)-0,70*0,30 : </t>
  </si>
  <si>
    <t xml:space="preserve">1.11 : 1,87+0,30*2*(1,25+1,50)-0,70*0,30*2 : </t>
  </si>
  <si>
    <t xml:space="preserve">1.12 : 7,49+0,30*(2,825+1,455*2+1,70+2,00+1,90)-0,70*0,30 : </t>
  </si>
  <si>
    <t xml:space="preserve">včetně napojení na stávající izolaci : 28,40 : </t>
  </si>
  <si>
    <t>28,4</t>
  </si>
  <si>
    <t xml:space="preserve">  1.07 : 4,00+0,3*2*(1,7+2,35)-0,9*0,3</t>
  </si>
  <si>
    <t xml:space="preserve">  1.08 : 2,46+0,3*2*(1,7+1,45)-0,7*0,3</t>
  </si>
  <si>
    <t>10,3</t>
  </si>
  <si>
    <t>711212001R00</t>
  </si>
  <si>
    <t>Hydroizolační povlak - nátěr, dvojnásobný</t>
  </si>
  <si>
    <t xml:space="preserve">28,40*2 : </t>
  </si>
  <si>
    <t>56,8</t>
  </si>
  <si>
    <t>1.07+1.08 : (4+2,46)*2</t>
  </si>
  <si>
    <t>711212601R00</t>
  </si>
  <si>
    <t>Těsnicí pás do spoje podlaha - stěna</t>
  </si>
  <si>
    <t>m</t>
  </si>
  <si>
    <t xml:space="preserve">1.09 : 2*(1,50+1,30) : </t>
  </si>
  <si>
    <t xml:space="preserve">1.10 : (3,05+3,10+2,85+2,50+0,25) : </t>
  </si>
  <si>
    <t xml:space="preserve">1.11 : 2*(1,25+1,50) : </t>
  </si>
  <si>
    <t xml:space="preserve">1.12 : (2,825+1,455*2+1,70+2,00+1,90) : </t>
  </si>
  <si>
    <t>34,185</t>
  </si>
  <si>
    <t xml:space="preserve">  1.07 : 2*(1,7+2,35)-0,9</t>
  </si>
  <si>
    <t xml:space="preserve">  1.08 : 2*(1,7+1,45)-0,7</t>
  </si>
  <si>
    <t>12,8</t>
  </si>
  <si>
    <t>998711101R00</t>
  </si>
  <si>
    <t>Přesun hmot pro izolace proti vodě, výšky do 6 m</t>
  </si>
  <si>
    <t>713121111R00</t>
  </si>
  <si>
    <t>Izolace tepelná podlah na sucho, jednovrstvá</t>
  </si>
  <si>
    <t>19,4+4+2,46</t>
  </si>
  <si>
    <t>713191100RT9</t>
  </si>
  <si>
    <t>Položení separační fólie, včetně dodávky fólie</t>
  </si>
  <si>
    <t>Odkaz na mn. položky pořadí 26 : 25,86000</t>
  </si>
  <si>
    <t>998713101R00</t>
  </si>
  <si>
    <t>Přesun hmot pro izolace tepelné, výšky do 6 m</t>
  </si>
  <si>
    <t>283754903R</t>
  </si>
  <si>
    <t>Dod-Deska polystyrenová XPS 300 SF tl. 60 mm</t>
  </si>
  <si>
    <t>SPCM</t>
  </si>
  <si>
    <t>Specifikace</t>
  </si>
  <si>
    <t>POL3_0</t>
  </si>
  <si>
    <t xml:space="preserve">19,40*1,05 : </t>
  </si>
  <si>
    <t>20,37</t>
  </si>
  <si>
    <t>1.07+1.08 : (4+2,46)*1,05</t>
  </si>
  <si>
    <t>01</t>
  </si>
  <si>
    <t>ZTI dle rozpočtu specialisty</t>
  </si>
  <si>
    <t>soubor</t>
  </si>
  <si>
    <t>766111820R00</t>
  </si>
  <si>
    <t>Demontáž dřevěných stěn plných, včetně dveří</t>
  </si>
  <si>
    <t xml:space="preserve">2,10*(2,10+1,60+1,70*2+2,70) : </t>
  </si>
  <si>
    <t>20,58</t>
  </si>
  <si>
    <t>766661112R00</t>
  </si>
  <si>
    <t>Montáž dveří do zárubně,otevíravých 1kř.do 0,8 m</t>
  </si>
  <si>
    <t>3+2</t>
  </si>
  <si>
    <t>766661122R00</t>
  </si>
  <si>
    <t>Montáž dveří do zárubně,otevíravých 1kř.nad 0,8 m</t>
  </si>
  <si>
    <t>766669117R00</t>
  </si>
  <si>
    <t>Dokování samozavírače na ocelovou zárubeň</t>
  </si>
  <si>
    <t>766662811R00</t>
  </si>
  <si>
    <t>Demontáž prahů dveří 1křídlových</t>
  </si>
  <si>
    <t>998766201R00</t>
  </si>
  <si>
    <t>Přesun hmot pro truhlářské konstr., výšky do 6 m</t>
  </si>
  <si>
    <t>766-01</t>
  </si>
  <si>
    <t>Dodávka-Dveře vnitř. plné 800x1970 mm lamino HPL, vč. kování</t>
  </si>
  <si>
    <t xml:space="preserve">levé : 2 : </t>
  </si>
  <si>
    <t>766-02</t>
  </si>
  <si>
    <t>D+M Příčka sanitární s dveřmi OZN SA/01, 3 kabiny, WC ženy</t>
  </si>
  <si>
    <t>766-03</t>
  </si>
  <si>
    <t>D+M Příčka sanitární s dveřmi OZN SA/02, 2 kabiny, WC muži</t>
  </si>
  <si>
    <t>55341605aa</t>
  </si>
  <si>
    <t>Dodávka-Samozavírač pro dveře</t>
  </si>
  <si>
    <t>771575109R00</t>
  </si>
  <si>
    <t>Montáž podlah keram.,hladké, tmel, 30x30 cm</t>
  </si>
  <si>
    <t>998771201R00</t>
  </si>
  <si>
    <t>Přesun hmot pro podlahy z dlaždic, výšky do 6 m</t>
  </si>
  <si>
    <t>771-01</t>
  </si>
  <si>
    <t>Dodávka-Dlažba keramická 300x300 mm</t>
  </si>
  <si>
    <t xml:space="preserve">  19,40*1,05 : </t>
  </si>
  <si>
    <t>6,5*1,05</t>
  </si>
  <si>
    <t>781475114R00</t>
  </si>
  <si>
    <t>Obklad vnitřní stěn keramický, do tmele, 20x20 cm</t>
  </si>
  <si>
    <t xml:space="preserve">  1.09 : 2,00*2*(1,50+1,30)-0,70*2,00*2 : </t>
  </si>
  <si>
    <t xml:space="preserve">  1.10 : 2,00*(3,05+3,10+2,85+2,50+0,25)-0,70*2,00 : </t>
  </si>
  <si>
    <t xml:space="preserve">  1.11 : 2,00*2*(1,25+1,50)-0,70*2,00*2 : </t>
  </si>
  <si>
    <t xml:space="preserve">  1.12 : 2,00*(2,825+1,455*2+1,70+2,00+1,90)-0,70*2,00 : </t>
  </si>
  <si>
    <t xml:space="preserve">  60,00 : </t>
  </si>
  <si>
    <t>60</t>
  </si>
  <si>
    <t xml:space="preserve">  1.07 : (1,8+2,22)*2*2-0,9*1,97</t>
  </si>
  <si>
    <t xml:space="preserve">  1.08 : (1,68+1,47)*2*1,2-0,7*1,97</t>
  </si>
  <si>
    <t>20,5</t>
  </si>
  <si>
    <t>781497121RS3</t>
  </si>
  <si>
    <t>Lišta hliníková rohová k obkladům, profil RB, pro tloušťku obkladu 10 mm</t>
  </si>
  <si>
    <t xml:space="preserve">  1.10 : 2,00*2 : </t>
  </si>
  <si>
    <t>4</t>
  </si>
  <si>
    <t>1.07+1.08 : ((1,8+2,22)*2-0,9)+((1,68+1,47)*2-0,7)</t>
  </si>
  <si>
    <t>998781101R00</t>
  </si>
  <si>
    <t>Přesun hmot pro obklady keramické, výšky do 6 m</t>
  </si>
  <si>
    <t>59763aa</t>
  </si>
  <si>
    <t>Dodávka-Obkladačka vnitřní keramická</t>
  </si>
  <si>
    <t xml:space="preserve">  60,00*1,05 : </t>
  </si>
  <si>
    <t xml:space="preserve">  1.07+1.08 : 20,5*1,05</t>
  </si>
  <si>
    <t>22</t>
  </si>
  <si>
    <t>783222111T00</t>
  </si>
  <si>
    <t>Nátěr ocel. zárubní - nástřikový systém</t>
  </si>
  <si>
    <t>zárubně : (0,70+2*2,05)*(0,11+2*0,05)*3</t>
  </si>
  <si>
    <t>(0,90+2*2,05)*(0,11*2*0,05)*1</t>
  </si>
  <si>
    <t>784191101R00</t>
  </si>
  <si>
    <t>Penetrace podkladu univerzální např. Primalex 1x</t>
  </si>
  <si>
    <t>stropy : 19,4+4,0+2,46</t>
  </si>
  <si>
    <t>stěny : 22,3+6,2</t>
  </si>
  <si>
    <t/>
  </si>
  <si>
    <t xml:space="preserve">  1.09 : :  (2,65-2,00)*2*(1,50+1,30)</t>
  </si>
  <si>
    <t xml:space="preserve">  1.10 : : (2,65-2,00)*(3,05+3,10+2,85+2,50+0,25)</t>
  </si>
  <si>
    <t xml:space="preserve">  1.11 : : (2,65-2,00)*2*(1,25+1,50)</t>
  </si>
  <si>
    <t xml:space="preserve">  1.12 : :  (2,65-2,00)*(2,825+1,455*2+1,70+2,00+1,90)</t>
  </si>
  <si>
    <t>784195212R00</t>
  </si>
  <si>
    <t>Malba např.Primalex Plus, bílá, bez penetrace, 2 x</t>
  </si>
  <si>
    <t>Odkaz na mn. položky pořadí 49 : 54,36000</t>
  </si>
  <si>
    <t>Úprava elektroinstalace dle rozpočtu specialisty</t>
  </si>
  <si>
    <t>R-položka</t>
  </si>
  <si>
    <t>POL12_1</t>
  </si>
  <si>
    <t>979082111R00</t>
  </si>
  <si>
    <t>Vnitrostaveništní doprava suti do 10 m</t>
  </si>
  <si>
    <t>Přesun suti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</si>
  <si>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</si>
  <si>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</si>
  <si>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</si>
  <si>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</si>
  <si>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</si>
  <si>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979999999R00</t>
  </si>
  <si>
    <t>Poplatek za skládku 10 % příměsí - DUFONEV Brno</t>
  </si>
  <si>
    <t>005121 R</t>
  </si>
  <si>
    <t>Zařízení staveniště</t>
  </si>
  <si>
    <t>Soubor</t>
  </si>
  <si>
    <t>VRN</t>
  </si>
  <si>
    <t>POL99_0</t>
  </si>
  <si>
    <t>VRN1</t>
  </si>
  <si>
    <t>Rezerva rozpočtu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</si>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</sst>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2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76" t="s">
        <v>4</v>
      </c>
      <c r="C1" s="77"/>
      <c r="D1" s="77"/>
      <c r="E1" s="77"/>
      <c r="F1" s="77"/>
      <c r="G1" s="77"/>
      <c r="H1" s="77"/>
      <c r="I1" s="77"/>
      <c r="J1" s="78"/>
    </row>
    <row r="2" spans="1:15" ht="36" customHeight="1">
      <c r="A2" s="2"/>
      <c r="B2" s="111" t="s">
        <v>24</v>
      </c>
      <c r="C2" s="112"/>
      <c r="D2" s="113" t="s">
        <v>47</v>
      </c>
      <c r="E2" s="114" t="s">
        <v>48</v>
      </c>
      <c r="F2" s="115"/>
      <c r="G2" s="115"/>
      <c r="H2" s="115"/>
      <c r="I2" s="115"/>
      <c r="J2" s="116"/>
      <c r="O2" s="1"/>
    </row>
    <row r="3" spans="1:15" ht="27" customHeight="1">
      <c r="A3" s="2"/>
      <c r="B3" s="117" t="s">
        <v>45</v>
      </c>
      <c r="C3" s="112"/>
      <c r="D3" s="118" t="s">
        <v>43</v>
      </c>
      <c r="E3" s="119" t="s">
        <v>44</v>
      </c>
      <c r="F3" s="120"/>
      <c r="G3" s="120"/>
      <c r="H3" s="120"/>
      <c r="I3" s="120"/>
      <c r="J3" s="121"/>
    </row>
    <row r="4" spans="1:15" ht="23.25" customHeight="1">
      <c r="A4" s="110">
        <v>369</v>
      </c>
      <c r="B4" s="122" t="s">
        <v>46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>
      <c r="A5" s="2"/>
      <c r="B5" s="31" t="s">
        <v>23</v>
      </c>
      <c r="D5" s="91"/>
      <c r="E5" s="92"/>
      <c r="F5" s="92"/>
      <c r="G5" s="92"/>
      <c r="H5" s="18" t="s">
        <v>40</v>
      </c>
      <c r="I5" s="22"/>
      <c r="J5" s="8"/>
    </row>
    <row r="6" spans="1:15" ht="15.75" customHeight="1">
      <c r="A6" s="2"/>
      <c r="B6" s="28"/>
      <c r="C6" s="55"/>
      <c r="D6" s="85"/>
      <c r="E6" s="93"/>
      <c r="F6" s="93"/>
      <c r="G6" s="93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>
      <c r="A12" s="2"/>
      <c r="B12" s="28"/>
      <c r="C12" s="55"/>
      <c r="D12" s="129"/>
      <c r="E12" s="129"/>
      <c r="F12" s="129"/>
      <c r="G12" s="129"/>
      <c r="H12" s="18" t="s">
        <v>36</v>
      </c>
      <c r="I12" s="133"/>
      <c r="J12" s="8"/>
    </row>
    <row r="13" spans="1:15" ht="15.75" customHeight="1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>
      <c r="A16" s="195" t="s">
        <v>26</v>
      </c>
      <c r="B16" s="38" t="s">
        <v>26</v>
      </c>
      <c r="C16" s="62"/>
      <c r="D16" s="63"/>
      <c r="E16" s="82"/>
      <c r="F16" s="83"/>
      <c r="G16" s="82"/>
      <c r="H16" s="83"/>
      <c r="I16" s="82">
        <f>SUMIF(F49:F65,A16,I49:I65)+SUMIF(F49:F65,"PSU",I49:I65)</f>
        <v>0</v>
      </c>
      <c r="J16" s="84"/>
    </row>
    <row r="17" spans="1:10" ht="23.25" customHeight="1">
      <c r="A17" s="195" t="s">
        <v>27</v>
      </c>
      <c r="B17" s="38" t="s">
        <v>27</v>
      </c>
      <c r="C17" s="62"/>
      <c r="D17" s="63"/>
      <c r="E17" s="82"/>
      <c r="F17" s="83"/>
      <c r="G17" s="82"/>
      <c r="H17" s="83"/>
      <c r="I17" s="82">
        <f>SUMIF(F49:F65,A17,I49:I65)</f>
        <v>0</v>
      </c>
      <c r="J17" s="84"/>
    </row>
    <row r="18" spans="1:10" ht="23.25" customHeight="1">
      <c r="A18" s="195" t="s">
        <v>28</v>
      </c>
      <c r="B18" s="38" t="s">
        <v>28</v>
      </c>
      <c r="C18" s="62"/>
      <c r="D18" s="63"/>
      <c r="E18" s="82"/>
      <c r="F18" s="83"/>
      <c r="G18" s="82"/>
      <c r="H18" s="83"/>
      <c r="I18" s="82">
        <f>SUMIF(F49:F65,A18,I49:I65)</f>
        <v>0</v>
      </c>
      <c r="J18" s="84"/>
    </row>
    <row r="19" spans="1:10" ht="23.25" customHeight="1">
      <c r="A19" s="195" t="s">
        <v>87</v>
      </c>
      <c r="B19" s="38" t="s">
        <v>29</v>
      </c>
      <c r="C19" s="62"/>
      <c r="D19" s="63"/>
      <c r="E19" s="82"/>
      <c r="F19" s="83"/>
      <c r="G19" s="82"/>
      <c r="H19" s="83"/>
      <c r="I19" s="82">
        <f>SUMIF(F49:F65,A19,I49:I65)</f>
        <v>0</v>
      </c>
      <c r="J19" s="84"/>
    </row>
    <row r="20" spans="1:10" ht="23.25" customHeight="1">
      <c r="A20" s="195" t="s">
        <v>88</v>
      </c>
      <c r="B20" s="38" t="s">
        <v>30</v>
      </c>
      <c r="C20" s="62"/>
      <c r="D20" s="63"/>
      <c r="E20" s="82"/>
      <c r="F20" s="83"/>
      <c r="G20" s="82"/>
      <c r="H20" s="83"/>
      <c r="I20" s="82">
        <f>SUMIF(F49:F65,A20,I49:I65)</f>
        <v>0</v>
      </c>
      <c r="J20" s="84"/>
    </row>
    <row r="21" spans="1:10" ht="23.25" customHeight="1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51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>
      <c r="A39" s="136">
        <v>1</v>
      </c>
      <c r="B39" s="146" t="s">
        <v>49</v>
      </c>
      <c r="C39" s="147"/>
      <c r="D39" s="147"/>
      <c r="E39" s="147"/>
      <c r="F39" s="148">
        <f>'SO02 1 Pol'!AE285</f>
        <v>0</v>
      </c>
      <c r="G39" s="149">
        <f>'SO02 1 Pol'!AF285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>
      <c r="A40" s="136">
        <v>2</v>
      </c>
      <c r="B40" s="152" t="s">
        <v>43</v>
      </c>
      <c r="C40" s="153" t="s">
        <v>44</v>
      </c>
      <c r="D40" s="153"/>
      <c r="E40" s="153"/>
      <c r="F40" s="154">
        <f>'SO02 1 Pol'!AE285</f>
        <v>0</v>
      </c>
      <c r="G40" s="155">
        <f>'SO02 1 Pol'!AF285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>
      <c r="A41" s="136">
        <v>3</v>
      </c>
      <c r="B41" s="157" t="s">
        <v>41</v>
      </c>
      <c r="C41" s="147" t="s">
        <v>42</v>
      </c>
      <c r="D41" s="147"/>
      <c r="E41" s="147"/>
      <c r="F41" s="158">
        <f>'SO02 1 Pol'!AE285</f>
        <v>0</v>
      </c>
      <c r="G41" s="150">
        <f>'SO02 1 Pol'!AF285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hidden="1" customHeight="1">
      <c r="A42" s="136"/>
      <c r="B42" s="159" t="s">
        <v>50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75">
      <c r="B46" s="175" t="s">
        <v>52</v>
      </c>
    </row>
    <row r="48" spans="1:10" ht="25.5" customHeight="1">
      <c r="A48" s="177"/>
      <c r="B48" s="180" t="s">
        <v>18</v>
      </c>
      <c r="C48" s="180" t="s">
        <v>6</v>
      </c>
      <c r="D48" s="181"/>
      <c r="E48" s="181"/>
      <c r="F48" s="182" t="s">
        <v>53</v>
      </c>
      <c r="G48" s="182"/>
      <c r="H48" s="182"/>
      <c r="I48" s="182" t="s">
        <v>31</v>
      </c>
      <c r="J48" s="182" t="s">
        <v>0</v>
      </c>
    </row>
    <row r="49" spans="1:10" ht="36.75" customHeight="1">
      <c r="A49" s="178"/>
      <c r="B49" s="183" t="s">
        <v>54</v>
      </c>
      <c r="C49" s="184" t="s">
        <v>55</v>
      </c>
      <c r="D49" s="185"/>
      <c r="E49" s="185"/>
      <c r="F49" s="191" t="s">
        <v>26</v>
      </c>
      <c r="G49" s="192"/>
      <c r="H49" s="192"/>
      <c r="I49" s="192">
        <f>'SO02 1 Pol'!G8</f>
        <v>0</v>
      </c>
      <c r="J49" s="189" t="str">
        <f>IF(I66=0,"",I49/I66*100)</f>
        <v/>
      </c>
    </row>
    <row r="50" spans="1:10" ht="36.75" customHeight="1">
      <c r="A50" s="178"/>
      <c r="B50" s="183" t="s">
        <v>56</v>
      </c>
      <c r="C50" s="184" t="s">
        <v>57</v>
      </c>
      <c r="D50" s="185"/>
      <c r="E50" s="185"/>
      <c r="F50" s="191" t="s">
        <v>26</v>
      </c>
      <c r="G50" s="192"/>
      <c r="H50" s="192"/>
      <c r="I50" s="192">
        <f>'SO02 1 Pol'!G28</f>
        <v>0</v>
      </c>
      <c r="J50" s="189" t="str">
        <f>IF(I66=0,"",I50/I66*100)</f>
        <v/>
      </c>
    </row>
    <row r="51" spans="1:10" ht="36.75" customHeight="1">
      <c r="A51" s="178"/>
      <c r="B51" s="183" t="s">
        <v>58</v>
      </c>
      <c r="C51" s="184" t="s">
        <v>59</v>
      </c>
      <c r="D51" s="185"/>
      <c r="E51" s="185"/>
      <c r="F51" s="191" t="s">
        <v>26</v>
      </c>
      <c r="G51" s="192"/>
      <c r="H51" s="192"/>
      <c r="I51" s="192">
        <f>'SO02 1 Pol'!G57</f>
        <v>0</v>
      </c>
      <c r="J51" s="189" t="str">
        <f>IF(I66=0,"",I51/I66*100)</f>
        <v/>
      </c>
    </row>
    <row r="52" spans="1:10" ht="36.75" customHeight="1">
      <c r="A52" s="178"/>
      <c r="B52" s="183" t="s">
        <v>60</v>
      </c>
      <c r="C52" s="184" t="s">
        <v>61</v>
      </c>
      <c r="D52" s="185"/>
      <c r="E52" s="185"/>
      <c r="F52" s="191" t="s">
        <v>26</v>
      </c>
      <c r="G52" s="192"/>
      <c r="H52" s="192"/>
      <c r="I52" s="192">
        <f>'SO02 1 Pol'!G60</f>
        <v>0</v>
      </c>
      <c r="J52" s="189" t="str">
        <f>IF(I66=0,"",I52/I66*100)</f>
        <v/>
      </c>
    </row>
    <row r="53" spans="1:10" ht="36.75" customHeight="1">
      <c r="A53" s="178"/>
      <c r="B53" s="183" t="s">
        <v>62</v>
      </c>
      <c r="C53" s="184" t="s">
        <v>63</v>
      </c>
      <c r="D53" s="185"/>
      <c r="E53" s="185"/>
      <c r="F53" s="191" t="s">
        <v>26</v>
      </c>
      <c r="G53" s="192"/>
      <c r="H53" s="192"/>
      <c r="I53" s="192">
        <f>'SO02 1 Pol'!G79</f>
        <v>0</v>
      </c>
      <c r="J53" s="189" t="str">
        <f>IF(I66=0,"",I53/I66*100)</f>
        <v/>
      </c>
    </row>
    <row r="54" spans="1:10" ht="36.75" customHeight="1">
      <c r="A54" s="178"/>
      <c r="B54" s="183" t="s">
        <v>64</v>
      </c>
      <c r="C54" s="184" t="s">
        <v>65</v>
      </c>
      <c r="D54" s="185"/>
      <c r="E54" s="185"/>
      <c r="F54" s="191" t="s">
        <v>26</v>
      </c>
      <c r="G54" s="192"/>
      <c r="H54" s="192"/>
      <c r="I54" s="192">
        <f>'SO02 1 Pol'!G110</f>
        <v>0</v>
      </c>
      <c r="J54" s="189" t="str">
        <f>IF(I66=0,"",I54/I66*100)</f>
        <v/>
      </c>
    </row>
    <row r="55" spans="1:10" ht="36.75" customHeight="1">
      <c r="A55" s="178"/>
      <c r="B55" s="183" t="s">
        <v>66</v>
      </c>
      <c r="C55" s="184" t="s">
        <v>67</v>
      </c>
      <c r="D55" s="185"/>
      <c r="E55" s="185"/>
      <c r="F55" s="191" t="s">
        <v>27</v>
      </c>
      <c r="G55" s="192"/>
      <c r="H55" s="192"/>
      <c r="I55" s="192">
        <f>'SO02 1 Pol'!G112</f>
        <v>0</v>
      </c>
      <c r="J55" s="189" t="str">
        <f>IF(I66=0,"",I55/I66*100)</f>
        <v/>
      </c>
    </row>
    <row r="56" spans="1:10" ht="36.75" customHeight="1">
      <c r="A56" s="178"/>
      <c r="B56" s="183" t="s">
        <v>68</v>
      </c>
      <c r="C56" s="184" t="s">
        <v>69</v>
      </c>
      <c r="D56" s="185"/>
      <c r="E56" s="185"/>
      <c r="F56" s="191" t="s">
        <v>27</v>
      </c>
      <c r="G56" s="192"/>
      <c r="H56" s="192"/>
      <c r="I56" s="192">
        <f>'SO02 1 Pol'!G170</f>
        <v>0</v>
      </c>
      <c r="J56" s="189" t="str">
        <f>IF(I66=0,"",I56/I66*100)</f>
        <v/>
      </c>
    </row>
    <row r="57" spans="1:10" ht="36.75" customHeight="1">
      <c r="A57" s="178"/>
      <c r="B57" s="183" t="s">
        <v>70</v>
      </c>
      <c r="C57" s="184" t="s">
        <v>71</v>
      </c>
      <c r="D57" s="185"/>
      <c r="E57" s="185"/>
      <c r="F57" s="191" t="s">
        <v>27</v>
      </c>
      <c r="G57" s="192"/>
      <c r="H57" s="192"/>
      <c r="I57" s="192">
        <f>'SO02 1 Pol'!G180</f>
        <v>0</v>
      </c>
      <c r="J57" s="189" t="str">
        <f>IF(I66=0,"",I57/I66*100)</f>
        <v/>
      </c>
    </row>
    <row r="58" spans="1:10" ht="36.75" customHeight="1">
      <c r="A58" s="178"/>
      <c r="B58" s="183" t="s">
        <v>72</v>
      </c>
      <c r="C58" s="184" t="s">
        <v>73</v>
      </c>
      <c r="D58" s="185"/>
      <c r="E58" s="185"/>
      <c r="F58" s="191" t="s">
        <v>27</v>
      </c>
      <c r="G58" s="192"/>
      <c r="H58" s="192"/>
      <c r="I58" s="192">
        <f>'SO02 1 Pol'!G182</f>
        <v>0</v>
      </c>
      <c r="J58" s="189" t="str">
        <f>IF(I66=0,"",I58/I66*100)</f>
        <v/>
      </c>
    </row>
    <row r="59" spans="1:10" ht="36.75" customHeight="1">
      <c r="A59" s="178"/>
      <c r="B59" s="183" t="s">
        <v>74</v>
      </c>
      <c r="C59" s="184" t="s">
        <v>75</v>
      </c>
      <c r="D59" s="185"/>
      <c r="E59" s="185"/>
      <c r="F59" s="191" t="s">
        <v>27</v>
      </c>
      <c r="G59" s="192"/>
      <c r="H59" s="192"/>
      <c r="I59" s="192">
        <f>'SO02 1 Pol'!G199</f>
        <v>0</v>
      </c>
      <c r="J59" s="189" t="str">
        <f>IF(I66=0,"",I59/I66*100)</f>
        <v/>
      </c>
    </row>
    <row r="60" spans="1:10" ht="36.75" customHeight="1">
      <c r="A60" s="178"/>
      <c r="B60" s="183" t="s">
        <v>76</v>
      </c>
      <c r="C60" s="184" t="s">
        <v>77</v>
      </c>
      <c r="D60" s="185"/>
      <c r="E60" s="185"/>
      <c r="F60" s="191" t="s">
        <v>27</v>
      </c>
      <c r="G60" s="192"/>
      <c r="H60" s="192"/>
      <c r="I60" s="192">
        <f>'SO02 1 Pol'!G219</f>
        <v>0</v>
      </c>
      <c r="J60" s="189" t="str">
        <f>IF(I66=0,"",I60/I66*100)</f>
        <v/>
      </c>
    </row>
    <row r="61" spans="1:10" ht="36.75" customHeight="1">
      <c r="A61" s="178"/>
      <c r="B61" s="183" t="s">
        <v>78</v>
      </c>
      <c r="C61" s="184" t="s">
        <v>79</v>
      </c>
      <c r="D61" s="185"/>
      <c r="E61" s="185"/>
      <c r="F61" s="191" t="s">
        <v>27</v>
      </c>
      <c r="G61" s="192"/>
      <c r="H61" s="192"/>
      <c r="I61" s="192">
        <f>'SO02 1 Pol'!G252</f>
        <v>0</v>
      </c>
      <c r="J61" s="189" t="str">
        <f>IF(I66=0,"",I61/I66*100)</f>
        <v/>
      </c>
    </row>
    <row r="62" spans="1:10" ht="36.75" customHeight="1">
      <c r="A62" s="178"/>
      <c r="B62" s="183" t="s">
        <v>80</v>
      </c>
      <c r="C62" s="184" t="s">
        <v>81</v>
      </c>
      <c r="D62" s="185"/>
      <c r="E62" s="185"/>
      <c r="F62" s="191" t="s">
        <v>27</v>
      </c>
      <c r="G62" s="192"/>
      <c r="H62" s="192"/>
      <c r="I62" s="192">
        <f>'SO02 1 Pol'!G256</f>
        <v>0</v>
      </c>
      <c r="J62" s="189" t="str">
        <f>IF(I66=0,"",I62/I66*100)</f>
        <v/>
      </c>
    </row>
    <row r="63" spans="1:10" ht="36.75" customHeight="1">
      <c r="A63" s="178"/>
      <c r="B63" s="183" t="s">
        <v>82</v>
      </c>
      <c r="C63" s="184" t="s">
        <v>83</v>
      </c>
      <c r="D63" s="185"/>
      <c r="E63" s="185"/>
      <c r="F63" s="191" t="s">
        <v>28</v>
      </c>
      <c r="G63" s="192"/>
      <c r="H63" s="192"/>
      <c r="I63" s="192">
        <f>'SO02 1 Pol'!G274</f>
        <v>0</v>
      </c>
      <c r="J63" s="189" t="str">
        <f>IF(I66=0,"",I63/I66*100)</f>
        <v/>
      </c>
    </row>
    <row r="64" spans="1:10" ht="36.75" customHeight="1">
      <c r="A64" s="178"/>
      <c r="B64" s="183" t="s">
        <v>84</v>
      </c>
      <c r="C64" s="184" t="s">
        <v>85</v>
      </c>
      <c r="D64" s="185"/>
      <c r="E64" s="185"/>
      <c r="F64" s="191" t="s">
        <v>86</v>
      </c>
      <c r="G64" s="192"/>
      <c r="H64" s="192"/>
      <c r="I64" s="192">
        <f>'SO02 1 Pol'!G276</f>
        <v>0</v>
      </c>
      <c r="J64" s="189" t="str">
        <f>IF(I66=0,"",I64/I66*100)</f>
        <v/>
      </c>
    </row>
    <row r="65" spans="1:10" ht="36.75" customHeight="1">
      <c r="A65" s="178"/>
      <c r="B65" s="183" t="s">
        <v>87</v>
      </c>
      <c r="C65" s="184" t="s">
        <v>29</v>
      </c>
      <c r="D65" s="185"/>
      <c r="E65" s="185"/>
      <c r="F65" s="191" t="s">
        <v>87</v>
      </c>
      <c r="G65" s="192"/>
      <c r="H65" s="192"/>
      <c r="I65" s="192">
        <f>'SO02 1 Pol'!G281</f>
        <v>0</v>
      </c>
      <c r="J65" s="189" t="str">
        <f>IF(I66=0,"",I65/I66*100)</f>
        <v/>
      </c>
    </row>
    <row r="66" spans="1:10" ht="25.5" customHeight="1">
      <c r="A66" s="179"/>
      <c r="B66" s="186" t="s">
        <v>1</v>
      </c>
      <c r="C66" s="187"/>
      <c r="D66" s="188"/>
      <c r="E66" s="188"/>
      <c r="F66" s="193"/>
      <c r="G66" s="194"/>
      <c r="H66" s="194"/>
      <c r="I66" s="194">
        <f>SUM(I49:I65)</f>
        <v>0</v>
      </c>
      <c r="J66" s="190">
        <f>SUM(J49:J65)</f>
        <v>0</v>
      </c>
    </row>
    <row r="67" spans="1:10">
      <c r="F67" s="134"/>
      <c r="G67" s="134"/>
      <c r="H67" s="134"/>
      <c r="I67" s="134"/>
      <c r="J67" s="135"/>
    </row>
    <row r="68" spans="1:10">
      <c r="F68" s="134"/>
      <c r="G68" s="134"/>
      <c r="H68" s="134"/>
      <c r="I68" s="134"/>
      <c r="J68" s="135"/>
    </row>
    <row r="69" spans="1:10">
      <c r="F69" s="134"/>
      <c r="G69" s="134"/>
      <c r="H69" s="134"/>
      <c r="I69" s="134"/>
      <c r="J69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06" t="s">
        <v>7</v>
      </c>
      <c r="B1" s="106"/>
      <c r="C1" s="107"/>
      <c r="D1" s="106"/>
      <c r="E1" s="106"/>
      <c r="F1" s="106"/>
      <c r="G1" s="106"/>
    </row>
    <row r="2" spans="1:7" ht="24.95" customHeight="1">
      <c r="A2" s="50" t="s">
        <v>8</v>
      </c>
      <c r="B2" s="49"/>
      <c r="C2" s="108"/>
      <c r="D2" s="108"/>
      <c r="E2" s="108"/>
      <c r="F2" s="108"/>
      <c r="G2" s="109"/>
    </row>
    <row r="3" spans="1:7" ht="24.95" customHeight="1">
      <c r="A3" s="50" t="s">
        <v>9</v>
      </c>
      <c r="B3" s="49"/>
      <c r="C3" s="108"/>
      <c r="D3" s="108"/>
      <c r="E3" s="108"/>
      <c r="F3" s="108"/>
      <c r="G3" s="109"/>
    </row>
    <row r="4" spans="1:7" ht="24.95" customHeight="1">
      <c r="A4" s="50" t="s">
        <v>10</v>
      </c>
      <c r="B4" s="49"/>
      <c r="C4" s="108"/>
      <c r="D4" s="108"/>
      <c r="E4" s="108"/>
      <c r="F4" s="108"/>
      <c r="G4" s="109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76" customWidth="1"/>
    <col min="3" max="3" width="38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196" t="s">
        <v>7</v>
      </c>
      <c r="B1" s="196"/>
      <c r="C1" s="196"/>
      <c r="D1" s="196"/>
      <c r="E1" s="196"/>
      <c r="F1" s="196"/>
      <c r="G1" s="196"/>
      <c r="AG1" t="s">
        <v>89</v>
      </c>
    </row>
    <row r="2" spans="1:60" ht="24.95" customHeight="1">
      <c r="A2" s="197" t="s">
        <v>8</v>
      </c>
      <c r="B2" s="49" t="s">
        <v>47</v>
      </c>
      <c r="C2" s="200" t="s">
        <v>48</v>
      </c>
      <c r="D2" s="198"/>
      <c r="E2" s="198"/>
      <c r="F2" s="198"/>
      <c r="G2" s="199"/>
      <c r="AG2" t="s">
        <v>90</v>
      </c>
    </row>
    <row r="3" spans="1:60" ht="24.95" customHeight="1">
      <c r="A3" s="197" t="s">
        <v>9</v>
      </c>
      <c r="B3" s="49" t="s">
        <v>43</v>
      </c>
      <c r="C3" s="200" t="s">
        <v>44</v>
      </c>
      <c r="D3" s="198"/>
      <c r="E3" s="198"/>
      <c r="F3" s="198"/>
      <c r="G3" s="199"/>
      <c r="AC3" s="176" t="s">
        <v>90</v>
      </c>
      <c r="AG3" t="s">
        <v>91</v>
      </c>
    </row>
    <row r="4" spans="1:60" ht="24.95" customHeight="1">
      <c r="A4" s="201" t="s">
        <v>10</v>
      </c>
      <c r="B4" s="202" t="s">
        <v>41</v>
      </c>
      <c r="C4" s="203" t="s">
        <v>42</v>
      </c>
      <c r="D4" s="204"/>
      <c r="E4" s="204"/>
      <c r="F4" s="204"/>
      <c r="G4" s="205"/>
      <c r="AG4" t="s">
        <v>92</v>
      </c>
    </row>
    <row r="5" spans="1:60">
      <c r="D5" s="10"/>
    </row>
    <row r="6" spans="1:60" ht="38.25">
      <c r="A6" s="207" t="s">
        <v>93</v>
      </c>
      <c r="B6" s="209" t="s">
        <v>94</v>
      </c>
      <c r="C6" s="209" t="s">
        <v>95</v>
      </c>
      <c r="D6" s="208" t="s">
        <v>96</v>
      </c>
      <c r="E6" s="207" t="s">
        <v>97</v>
      </c>
      <c r="F6" s="206" t="s">
        <v>98</v>
      </c>
      <c r="G6" s="207" t="s">
        <v>31</v>
      </c>
      <c r="H6" s="210" t="s">
        <v>32</v>
      </c>
      <c r="I6" s="210" t="s">
        <v>99</v>
      </c>
      <c r="J6" s="210" t="s">
        <v>33</v>
      </c>
      <c r="K6" s="210" t="s">
        <v>100</v>
      </c>
      <c r="L6" s="210" t="s">
        <v>101</v>
      </c>
      <c r="M6" s="210" t="s">
        <v>102</v>
      </c>
      <c r="N6" s="210" t="s">
        <v>103</v>
      </c>
      <c r="O6" s="210" t="s">
        <v>104</v>
      </c>
      <c r="P6" s="210" t="s">
        <v>105</v>
      </c>
      <c r="Q6" s="210" t="s">
        <v>106</v>
      </c>
      <c r="R6" s="210" t="s">
        <v>107</v>
      </c>
      <c r="S6" s="210" t="s">
        <v>108</v>
      </c>
      <c r="T6" s="210" t="s">
        <v>109</v>
      </c>
      <c r="U6" s="210" t="s">
        <v>110</v>
      </c>
      <c r="V6" s="210" t="s">
        <v>111</v>
      </c>
      <c r="W6" s="210" t="s">
        <v>112</v>
      </c>
      <c r="X6" s="210" t="s">
        <v>113</v>
      </c>
    </row>
    <row r="7" spans="1:60" hidden="1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>
      <c r="A8" s="238" t="s">
        <v>114</v>
      </c>
      <c r="B8" s="239" t="s">
        <v>54</v>
      </c>
      <c r="C8" s="260" t="s">
        <v>55</v>
      </c>
      <c r="D8" s="240"/>
      <c r="E8" s="241"/>
      <c r="F8" s="242"/>
      <c r="G8" s="242">
        <f>SUMIF(AG9:AG27,"&lt;&gt;NOR",G9:G27)</f>
        <v>0</v>
      </c>
      <c r="H8" s="242"/>
      <c r="I8" s="242">
        <f>SUM(I9:I27)</f>
        <v>0</v>
      </c>
      <c r="J8" s="242"/>
      <c r="K8" s="242">
        <f>SUM(K9:K27)</f>
        <v>0</v>
      </c>
      <c r="L8" s="242"/>
      <c r="M8" s="243">
        <f>SUM(M9:M27)</f>
        <v>0</v>
      </c>
      <c r="N8" s="237"/>
      <c r="O8" s="237">
        <f>SUM(O9:O27)</f>
        <v>0.65999999999999992</v>
      </c>
      <c r="P8" s="237"/>
      <c r="Q8" s="237">
        <f>SUM(Q9:Q27)</f>
        <v>0</v>
      </c>
      <c r="R8" s="237"/>
      <c r="S8" s="237"/>
      <c r="T8" s="237"/>
      <c r="U8" s="237"/>
      <c r="V8" s="237">
        <f>SUM(V9:V27)</f>
        <v>23.07</v>
      </c>
      <c r="W8" s="237"/>
      <c r="X8" s="237"/>
      <c r="AG8" t="s">
        <v>115</v>
      </c>
    </row>
    <row r="9" spans="1:60" outlineLevel="1">
      <c r="A9" s="244">
        <v>1</v>
      </c>
      <c r="B9" s="245" t="s">
        <v>116</v>
      </c>
      <c r="C9" s="261" t="s">
        <v>117</v>
      </c>
      <c r="D9" s="246" t="s">
        <v>118</v>
      </c>
      <c r="E9" s="247">
        <v>10.46</v>
      </c>
      <c r="F9" s="248"/>
      <c r="G9" s="249">
        <f>ROUND(E9*F9,2)</f>
        <v>0</v>
      </c>
      <c r="H9" s="248"/>
      <c r="I9" s="249">
        <f>ROUND(E9*H9,2)</f>
        <v>0</v>
      </c>
      <c r="J9" s="248"/>
      <c r="K9" s="249">
        <f>ROUND(E9*J9,2)</f>
        <v>0</v>
      </c>
      <c r="L9" s="249">
        <v>21</v>
      </c>
      <c r="M9" s="250">
        <f>G9*(1+L9/100)</f>
        <v>0</v>
      </c>
      <c r="N9" s="231">
        <v>1.8599999999999998E-2</v>
      </c>
      <c r="O9" s="231">
        <f>ROUND(E9*N9,2)</f>
        <v>0.19</v>
      </c>
      <c r="P9" s="231">
        <v>0</v>
      </c>
      <c r="Q9" s="231">
        <f>ROUND(E9*P9,2)</f>
        <v>0</v>
      </c>
      <c r="R9" s="231"/>
      <c r="S9" s="231" t="s">
        <v>119</v>
      </c>
      <c r="T9" s="231" t="s">
        <v>120</v>
      </c>
      <c r="U9" s="231">
        <v>0.61</v>
      </c>
      <c r="V9" s="231">
        <f>ROUND(E9*U9,2)</f>
        <v>6.38</v>
      </c>
      <c r="W9" s="231"/>
      <c r="X9" s="231" t="s">
        <v>121</v>
      </c>
      <c r="Y9" s="211"/>
      <c r="Z9" s="211"/>
      <c r="AA9" s="211"/>
      <c r="AB9" s="211"/>
      <c r="AC9" s="211"/>
      <c r="AD9" s="211"/>
      <c r="AE9" s="211"/>
      <c r="AF9" s="211"/>
      <c r="AG9" s="211" t="s">
        <v>122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28"/>
      <c r="B10" s="229"/>
      <c r="C10" s="262" t="s">
        <v>123</v>
      </c>
      <c r="D10" s="233"/>
      <c r="E10" s="234">
        <v>4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1"/>
      <c r="Z10" s="211"/>
      <c r="AA10" s="211"/>
      <c r="AB10" s="211"/>
      <c r="AC10" s="211"/>
      <c r="AD10" s="211"/>
      <c r="AE10" s="211"/>
      <c r="AF10" s="211"/>
      <c r="AG10" s="211" t="s">
        <v>124</v>
      </c>
      <c r="AH10" s="211">
        <v>0</v>
      </c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>
      <c r="A11" s="228"/>
      <c r="B11" s="229"/>
      <c r="C11" s="262" t="s">
        <v>125</v>
      </c>
      <c r="D11" s="233"/>
      <c r="E11" s="234">
        <v>6.46</v>
      </c>
      <c r="F11" s="231"/>
      <c r="G11" s="231"/>
      <c r="H11" s="231"/>
      <c r="I11" s="231"/>
      <c r="J11" s="231"/>
      <c r="K11" s="231"/>
      <c r="L11" s="231"/>
      <c r="M11" s="231"/>
      <c r="N11" s="231"/>
      <c r="O11" s="231"/>
      <c r="P11" s="231"/>
      <c r="Q11" s="231"/>
      <c r="R11" s="231"/>
      <c r="S11" s="231"/>
      <c r="T11" s="231"/>
      <c r="U11" s="231"/>
      <c r="V11" s="231"/>
      <c r="W11" s="231"/>
      <c r="X11" s="231"/>
      <c r="Y11" s="211"/>
      <c r="Z11" s="211"/>
      <c r="AA11" s="211"/>
      <c r="AB11" s="211"/>
      <c r="AC11" s="211"/>
      <c r="AD11" s="211"/>
      <c r="AE11" s="211"/>
      <c r="AF11" s="211"/>
      <c r="AG11" s="211" t="s">
        <v>124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>
      <c r="A12" s="244">
        <v>2</v>
      </c>
      <c r="B12" s="245" t="s">
        <v>126</v>
      </c>
      <c r="C12" s="261" t="s">
        <v>127</v>
      </c>
      <c r="D12" s="246" t="s">
        <v>118</v>
      </c>
      <c r="E12" s="247">
        <v>28.5</v>
      </c>
      <c r="F12" s="248"/>
      <c r="G12" s="249">
        <f>ROUND(E12*F12,2)</f>
        <v>0</v>
      </c>
      <c r="H12" s="248"/>
      <c r="I12" s="249">
        <f>ROUND(E12*H12,2)</f>
        <v>0</v>
      </c>
      <c r="J12" s="248"/>
      <c r="K12" s="249">
        <f>ROUND(E12*J12,2)</f>
        <v>0</v>
      </c>
      <c r="L12" s="249">
        <v>21</v>
      </c>
      <c r="M12" s="250">
        <f>G12*(1+L12/100)</f>
        <v>0</v>
      </c>
      <c r="N12" s="231">
        <v>1.6459999999999999E-2</v>
      </c>
      <c r="O12" s="231">
        <f>ROUND(E12*N12,2)</f>
        <v>0.47</v>
      </c>
      <c r="P12" s="231">
        <v>0</v>
      </c>
      <c r="Q12" s="231">
        <f>ROUND(E12*P12,2)</f>
        <v>0</v>
      </c>
      <c r="R12" s="231"/>
      <c r="S12" s="231" t="s">
        <v>120</v>
      </c>
      <c r="T12" s="231" t="s">
        <v>120</v>
      </c>
      <c r="U12" s="231">
        <v>0.58574999999999999</v>
      </c>
      <c r="V12" s="231">
        <f>ROUND(E12*U12,2)</f>
        <v>16.690000000000001</v>
      </c>
      <c r="W12" s="231"/>
      <c r="X12" s="231" t="s">
        <v>121</v>
      </c>
      <c r="Y12" s="211"/>
      <c r="Z12" s="211"/>
      <c r="AA12" s="211"/>
      <c r="AB12" s="211"/>
      <c r="AC12" s="211"/>
      <c r="AD12" s="211"/>
      <c r="AE12" s="211"/>
      <c r="AF12" s="211"/>
      <c r="AG12" s="211" t="s">
        <v>122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>
      <c r="A13" s="228"/>
      <c r="B13" s="229"/>
      <c r="C13" s="263" t="s">
        <v>128</v>
      </c>
      <c r="D13" s="235"/>
      <c r="E13" s="236"/>
      <c r="F13" s="231"/>
      <c r="G13" s="231"/>
      <c r="H13" s="231"/>
      <c r="I13" s="231"/>
      <c r="J13" s="231"/>
      <c r="K13" s="231"/>
      <c r="L13" s="231"/>
      <c r="M13" s="231"/>
      <c r="N13" s="231"/>
      <c r="O13" s="231"/>
      <c r="P13" s="231"/>
      <c r="Q13" s="231"/>
      <c r="R13" s="231"/>
      <c r="S13" s="231"/>
      <c r="T13" s="231"/>
      <c r="U13" s="231"/>
      <c r="V13" s="231"/>
      <c r="W13" s="231"/>
      <c r="X13" s="231"/>
      <c r="Y13" s="211"/>
      <c r="Z13" s="211"/>
      <c r="AA13" s="211"/>
      <c r="AB13" s="211"/>
      <c r="AC13" s="211"/>
      <c r="AD13" s="211"/>
      <c r="AE13" s="211"/>
      <c r="AF13" s="211"/>
      <c r="AG13" s="211" t="s">
        <v>124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>
      <c r="A14" s="228"/>
      <c r="B14" s="229"/>
      <c r="C14" s="264" t="s">
        <v>129</v>
      </c>
      <c r="D14" s="235"/>
      <c r="E14" s="236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1"/>
      <c r="Z14" s="211"/>
      <c r="AA14" s="211"/>
      <c r="AB14" s="211"/>
      <c r="AC14" s="211"/>
      <c r="AD14" s="211"/>
      <c r="AE14" s="211"/>
      <c r="AF14" s="211"/>
      <c r="AG14" s="211" t="s">
        <v>124</v>
      </c>
      <c r="AH14" s="211">
        <v>2</v>
      </c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>
      <c r="A15" s="228"/>
      <c r="B15" s="229"/>
      <c r="C15" s="264" t="s">
        <v>130</v>
      </c>
      <c r="D15" s="235"/>
      <c r="E15" s="236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11"/>
      <c r="Z15" s="211"/>
      <c r="AA15" s="211"/>
      <c r="AB15" s="211"/>
      <c r="AC15" s="211"/>
      <c r="AD15" s="211"/>
      <c r="AE15" s="211"/>
      <c r="AF15" s="211"/>
      <c r="AG15" s="211" t="s">
        <v>124</v>
      </c>
      <c r="AH15" s="211">
        <v>2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>
      <c r="A16" s="228"/>
      <c r="B16" s="229"/>
      <c r="C16" s="264" t="s">
        <v>131</v>
      </c>
      <c r="D16" s="235"/>
      <c r="E16" s="236"/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1"/>
      <c r="Z16" s="211"/>
      <c r="AA16" s="211"/>
      <c r="AB16" s="211"/>
      <c r="AC16" s="211"/>
      <c r="AD16" s="211"/>
      <c r="AE16" s="211"/>
      <c r="AF16" s="211"/>
      <c r="AG16" s="211" t="s">
        <v>124</v>
      </c>
      <c r="AH16" s="211">
        <v>2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28"/>
      <c r="B17" s="229"/>
      <c r="C17" s="264" t="s">
        <v>132</v>
      </c>
      <c r="D17" s="235"/>
      <c r="E17" s="236"/>
      <c r="F17" s="231"/>
      <c r="G17" s="231"/>
      <c r="H17" s="231"/>
      <c r="I17" s="231"/>
      <c r="J17" s="231"/>
      <c r="K17" s="231"/>
      <c r="L17" s="231"/>
      <c r="M17" s="231"/>
      <c r="N17" s="231"/>
      <c r="O17" s="231"/>
      <c r="P17" s="231"/>
      <c r="Q17" s="231"/>
      <c r="R17" s="231"/>
      <c r="S17" s="231"/>
      <c r="T17" s="231"/>
      <c r="U17" s="231"/>
      <c r="V17" s="231"/>
      <c r="W17" s="231"/>
      <c r="X17" s="231"/>
      <c r="Y17" s="211"/>
      <c r="Z17" s="211"/>
      <c r="AA17" s="211"/>
      <c r="AB17" s="211"/>
      <c r="AC17" s="211"/>
      <c r="AD17" s="211"/>
      <c r="AE17" s="211"/>
      <c r="AF17" s="211"/>
      <c r="AG17" s="211" t="s">
        <v>124</v>
      </c>
      <c r="AH17" s="211">
        <v>2</v>
      </c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>
      <c r="A18" s="228"/>
      <c r="B18" s="229"/>
      <c r="C18" s="264" t="s">
        <v>133</v>
      </c>
      <c r="D18" s="235"/>
      <c r="E18" s="236"/>
      <c r="F18" s="231"/>
      <c r="G18" s="231"/>
      <c r="H18" s="231"/>
      <c r="I18" s="231"/>
      <c r="J18" s="231"/>
      <c r="K18" s="231"/>
      <c r="L18" s="231"/>
      <c r="M18" s="231"/>
      <c r="N18" s="231"/>
      <c r="O18" s="231"/>
      <c r="P18" s="231"/>
      <c r="Q18" s="231"/>
      <c r="R18" s="231"/>
      <c r="S18" s="231"/>
      <c r="T18" s="231"/>
      <c r="U18" s="231"/>
      <c r="V18" s="231"/>
      <c r="W18" s="231"/>
      <c r="X18" s="231"/>
      <c r="Y18" s="211"/>
      <c r="Z18" s="211"/>
      <c r="AA18" s="211"/>
      <c r="AB18" s="211"/>
      <c r="AC18" s="211"/>
      <c r="AD18" s="211"/>
      <c r="AE18" s="211"/>
      <c r="AF18" s="211"/>
      <c r="AG18" s="211" t="s">
        <v>124</v>
      </c>
      <c r="AH18" s="211">
        <v>2</v>
      </c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>
      <c r="A19" s="228"/>
      <c r="B19" s="229"/>
      <c r="C19" s="264" t="s">
        <v>134</v>
      </c>
      <c r="D19" s="235"/>
      <c r="E19" s="236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11"/>
      <c r="Z19" s="211"/>
      <c r="AA19" s="211"/>
      <c r="AB19" s="211"/>
      <c r="AC19" s="211"/>
      <c r="AD19" s="211"/>
      <c r="AE19" s="211"/>
      <c r="AF19" s="211"/>
      <c r="AG19" s="211" t="s">
        <v>124</v>
      </c>
      <c r="AH19" s="211">
        <v>2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>
      <c r="A20" s="228"/>
      <c r="B20" s="229"/>
      <c r="C20" s="264" t="s">
        <v>135</v>
      </c>
      <c r="D20" s="235"/>
      <c r="E20" s="236"/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1"/>
      <c r="Z20" s="211"/>
      <c r="AA20" s="211"/>
      <c r="AB20" s="211"/>
      <c r="AC20" s="211"/>
      <c r="AD20" s="211"/>
      <c r="AE20" s="211"/>
      <c r="AF20" s="211"/>
      <c r="AG20" s="211" t="s">
        <v>124</v>
      </c>
      <c r="AH20" s="211">
        <v>2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>
      <c r="A21" s="228"/>
      <c r="B21" s="229"/>
      <c r="C21" s="263" t="s">
        <v>136</v>
      </c>
      <c r="D21" s="235"/>
      <c r="E21" s="236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31"/>
      <c r="Q21" s="231"/>
      <c r="R21" s="231"/>
      <c r="S21" s="231"/>
      <c r="T21" s="231"/>
      <c r="U21" s="231"/>
      <c r="V21" s="231"/>
      <c r="W21" s="231"/>
      <c r="X21" s="231"/>
      <c r="Y21" s="211"/>
      <c r="Z21" s="211"/>
      <c r="AA21" s="211"/>
      <c r="AB21" s="211"/>
      <c r="AC21" s="211"/>
      <c r="AD21" s="211"/>
      <c r="AE21" s="211"/>
      <c r="AF21" s="211"/>
      <c r="AG21" s="211" t="s">
        <v>124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>
      <c r="A22" s="228"/>
      <c r="B22" s="229"/>
      <c r="C22" s="262" t="s">
        <v>137</v>
      </c>
      <c r="D22" s="233"/>
      <c r="E22" s="234">
        <v>22.3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1"/>
      <c r="Z22" s="211"/>
      <c r="AA22" s="211"/>
      <c r="AB22" s="211"/>
      <c r="AC22" s="211"/>
      <c r="AD22" s="211"/>
      <c r="AE22" s="211"/>
      <c r="AF22" s="211"/>
      <c r="AG22" s="211" t="s">
        <v>124</v>
      </c>
      <c r="AH22" s="211">
        <v>0</v>
      </c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>
      <c r="A23" s="228"/>
      <c r="B23" s="229"/>
      <c r="C23" s="263" t="s">
        <v>128</v>
      </c>
      <c r="D23" s="235"/>
      <c r="E23" s="236"/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11"/>
      <c r="Z23" s="211"/>
      <c r="AA23" s="211"/>
      <c r="AB23" s="211"/>
      <c r="AC23" s="211"/>
      <c r="AD23" s="211"/>
      <c r="AE23" s="211"/>
      <c r="AF23" s="211"/>
      <c r="AG23" s="211" t="s">
        <v>124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>
      <c r="A24" s="228"/>
      <c r="B24" s="229"/>
      <c r="C24" s="264" t="s">
        <v>138</v>
      </c>
      <c r="D24" s="235"/>
      <c r="E24" s="236">
        <v>3.4529999999999998</v>
      </c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11"/>
      <c r="Z24" s="211"/>
      <c r="AA24" s="211"/>
      <c r="AB24" s="211"/>
      <c r="AC24" s="211"/>
      <c r="AD24" s="211"/>
      <c r="AE24" s="211"/>
      <c r="AF24" s="211"/>
      <c r="AG24" s="211" t="s">
        <v>124</v>
      </c>
      <c r="AH24" s="211">
        <v>2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28"/>
      <c r="B25" s="229"/>
      <c r="C25" s="264" t="s">
        <v>139</v>
      </c>
      <c r="D25" s="235"/>
      <c r="E25" s="236">
        <v>2.7160000000000002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1"/>
      <c r="Z25" s="211"/>
      <c r="AA25" s="211"/>
      <c r="AB25" s="211"/>
      <c r="AC25" s="211"/>
      <c r="AD25" s="211"/>
      <c r="AE25" s="211"/>
      <c r="AF25" s="211"/>
      <c r="AG25" s="211" t="s">
        <v>124</v>
      </c>
      <c r="AH25" s="211">
        <v>2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>
      <c r="A26" s="228"/>
      <c r="B26" s="229"/>
      <c r="C26" s="263" t="s">
        <v>136</v>
      </c>
      <c r="D26" s="235"/>
      <c r="E26" s="236"/>
      <c r="F26" s="231"/>
      <c r="G26" s="231"/>
      <c r="H26" s="231"/>
      <c r="I26" s="231"/>
      <c r="J26" s="231"/>
      <c r="K26" s="231"/>
      <c r="L26" s="231"/>
      <c r="M26" s="231"/>
      <c r="N26" s="231"/>
      <c r="O26" s="231"/>
      <c r="P26" s="231"/>
      <c r="Q26" s="231"/>
      <c r="R26" s="231"/>
      <c r="S26" s="231"/>
      <c r="T26" s="231"/>
      <c r="U26" s="231"/>
      <c r="V26" s="231"/>
      <c r="W26" s="231"/>
      <c r="X26" s="231"/>
      <c r="Y26" s="211"/>
      <c r="Z26" s="211"/>
      <c r="AA26" s="211"/>
      <c r="AB26" s="211"/>
      <c r="AC26" s="211"/>
      <c r="AD26" s="211"/>
      <c r="AE26" s="211"/>
      <c r="AF26" s="211"/>
      <c r="AG26" s="211" t="s">
        <v>124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>
      <c r="A27" s="228"/>
      <c r="B27" s="229"/>
      <c r="C27" s="262" t="s">
        <v>140</v>
      </c>
      <c r="D27" s="233"/>
      <c r="E27" s="234">
        <v>6.2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1"/>
      <c r="Z27" s="211"/>
      <c r="AA27" s="211"/>
      <c r="AB27" s="211"/>
      <c r="AC27" s="211"/>
      <c r="AD27" s="211"/>
      <c r="AE27" s="211"/>
      <c r="AF27" s="211"/>
      <c r="AG27" s="211" t="s">
        <v>124</v>
      </c>
      <c r="AH27" s="211">
        <v>0</v>
      </c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>
      <c r="A28" s="238" t="s">
        <v>114</v>
      </c>
      <c r="B28" s="239" t="s">
        <v>56</v>
      </c>
      <c r="C28" s="260" t="s">
        <v>57</v>
      </c>
      <c r="D28" s="240"/>
      <c r="E28" s="241"/>
      <c r="F28" s="242"/>
      <c r="G28" s="242">
        <f>SUMIF(AG29:AG56,"&lt;&gt;NOR",G29:G56)</f>
        <v>0</v>
      </c>
      <c r="H28" s="242"/>
      <c r="I28" s="242">
        <f>SUM(I29:I56)</f>
        <v>0</v>
      </c>
      <c r="J28" s="242"/>
      <c r="K28" s="242">
        <f>SUM(K29:K56)</f>
        <v>0</v>
      </c>
      <c r="L28" s="242"/>
      <c r="M28" s="243">
        <f>SUM(M29:M56)</f>
        <v>0</v>
      </c>
      <c r="N28" s="237"/>
      <c r="O28" s="237">
        <f>SUM(O29:O56)</f>
        <v>11.86</v>
      </c>
      <c r="P28" s="237"/>
      <c r="Q28" s="237">
        <f>SUM(Q29:Q56)</f>
        <v>0</v>
      </c>
      <c r="R28" s="237"/>
      <c r="S28" s="237"/>
      <c r="T28" s="237"/>
      <c r="U28" s="237"/>
      <c r="V28" s="237">
        <f>SUM(V29:V56)</f>
        <v>15.02</v>
      </c>
      <c r="W28" s="237"/>
      <c r="X28" s="237"/>
      <c r="AG28" t="s">
        <v>115</v>
      </c>
    </row>
    <row r="29" spans="1:60" ht="22.5" outlineLevel="1">
      <c r="A29" s="244">
        <v>3</v>
      </c>
      <c r="B29" s="245" t="s">
        <v>141</v>
      </c>
      <c r="C29" s="261" t="s">
        <v>142</v>
      </c>
      <c r="D29" s="246" t="s">
        <v>143</v>
      </c>
      <c r="E29" s="247">
        <v>2.59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50">
        <f>G29*(1+L29/100)</f>
        <v>0</v>
      </c>
      <c r="N29" s="231">
        <v>2.5249999999999999</v>
      </c>
      <c r="O29" s="231">
        <f>ROUND(E29*N29,2)</f>
        <v>6.54</v>
      </c>
      <c r="P29" s="231">
        <v>0</v>
      </c>
      <c r="Q29" s="231">
        <f>ROUND(E29*P29,2)</f>
        <v>0</v>
      </c>
      <c r="R29" s="231"/>
      <c r="S29" s="231" t="s">
        <v>120</v>
      </c>
      <c r="T29" s="231" t="s">
        <v>120</v>
      </c>
      <c r="U29" s="231">
        <v>2.58</v>
      </c>
      <c r="V29" s="231">
        <f>ROUND(E29*U29,2)</f>
        <v>6.68</v>
      </c>
      <c r="W29" s="231"/>
      <c r="X29" s="231" t="s">
        <v>121</v>
      </c>
      <c r="Y29" s="211"/>
      <c r="Z29" s="211"/>
      <c r="AA29" s="211"/>
      <c r="AB29" s="211"/>
      <c r="AC29" s="211"/>
      <c r="AD29" s="211"/>
      <c r="AE29" s="211"/>
      <c r="AF29" s="211"/>
      <c r="AG29" s="211" t="s">
        <v>122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>
      <c r="A30" s="228"/>
      <c r="B30" s="229"/>
      <c r="C30" s="262" t="s">
        <v>144</v>
      </c>
      <c r="D30" s="233"/>
      <c r="E30" s="234"/>
      <c r="F30" s="231"/>
      <c r="G30" s="231"/>
      <c r="H30" s="231"/>
      <c r="I30" s="231"/>
      <c r="J30" s="231"/>
      <c r="K30" s="231"/>
      <c r="L30" s="231"/>
      <c r="M30" s="231"/>
      <c r="N30" s="231"/>
      <c r="O30" s="231"/>
      <c r="P30" s="231"/>
      <c r="Q30" s="231"/>
      <c r="R30" s="231"/>
      <c r="S30" s="231"/>
      <c r="T30" s="231"/>
      <c r="U30" s="231"/>
      <c r="V30" s="231"/>
      <c r="W30" s="231"/>
      <c r="X30" s="231"/>
      <c r="Y30" s="211"/>
      <c r="Z30" s="211"/>
      <c r="AA30" s="211"/>
      <c r="AB30" s="211"/>
      <c r="AC30" s="211"/>
      <c r="AD30" s="211"/>
      <c r="AE30" s="211"/>
      <c r="AF30" s="211"/>
      <c r="AG30" s="211" t="s">
        <v>124</v>
      </c>
      <c r="AH30" s="211">
        <v>0</v>
      </c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>
      <c r="A31" s="228"/>
      <c r="B31" s="229"/>
      <c r="C31" s="262" t="s">
        <v>145</v>
      </c>
      <c r="D31" s="233"/>
      <c r="E31" s="234">
        <v>1.94</v>
      </c>
      <c r="F31" s="231"/>
      <c r="G31" s="231"/>
      <c r="H31" s="231"/>
      <c r="I31" s="231"/>
      <c r="J31" s="231"/>
      <c r="K31" s="231"/>
      <c r="L31" s="231"/>
      <c r="M31" s="231"/>
      <c r="N31" s="231"/>
      <c r="O31" s="231"/>
      <c r="P31" s="231"/>
      <c r="Q31" s="231"/>
      <c r="R31" s="231"/>
      <c r="S31" s="231"/>
      <c r="T31" s="231"/>
      <c r="U31" s="231"/>
      <c r="V31" s="231"/>
      <c r="W31" s="231"/>
      <c r="X31" s="231"/>
      <c r="Y31" s="211"/>
      <c r="Z31" s="211"/>
      <c r="AA31" s="211"/>
      <c r="AB31" s="211"/>
      <c r="AC31" s="211"/>
      <c r="AD31" s="211"/>
      <c r="AE31" s="211"/>
      <c r="AF31" s="211"/>
      <c r="AG31" s="211" t="s">
        <v>124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28"/>
      <c r="B32" s="229"/>
      <c r="C32" s="263" t="s">
        <v>128</v>
      </c>
      <c r="D32" s="235"/>
      <c r="E32" s="236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31"/>
      <c r="Y32" s="211"/>
      <c r="Z32" s="211"/>
      <c r="AA32" s="211"/>
      <c r="AB32" s="211"/>
      <c r="AC32" s="211"/>
      <c r="AD32" s="211"/>
      <c r="AE32" s="211"/>
      <c r="AF32" s="211"/>
      <c r="AG32" s="211" t="s">
        <v>124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>
      <c r="A33" s="228"/>
      <c r="B33" s="229"/>
      <c r="C33" s="264" t="s">
        <v>146</v>
      </c>
      <c r="D33" s="235"/>
      <c r="E33" s="236">
        <v>6.46</v>
      </c>
      <c r="F33" s="231"/>
      <c r="G33" s="231"/>
      <c r="H33" s="231"/>
      <c r="I33" s="231"/>
      <c r="J33" s="231"/>
      <c r="K33" s="231"/>
      <c r="L33" s="231"/>
      <c r="M33" s="231"/>
      <c r="N33" s="231"/>
      <c r="O33" s="231"/>
      <c r="P33" s="231"/>
      <c r="Q33" s="231"/>
      <c r="R33" s="231"/>
      <c r="S33" s="231"/>
      <c r="T33" s="231"/>
      <c r="U33" s="231"/>
      <c r="V33" s="231"/>
      <c r="W33" s="231"/>
      <c r="X33" s="231"/>
      <c r="Y33" s="211"/>
      <c r="Z33" s="211"/>
      <c r="AA33" s="211"/>
      <c r="AB33" s="211"/>
      <c r="AC33" s="211"/>
      <c r="AD33" s="211"/>
      <c r="AE33" s="211"/>
      <c r="AF33" s="211"/>
      <c r="AG33" s="211" t="s">
        <v>124</v>
      </c>
      <c r="AH33" s="211">
        <v>2</v>
      </c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>
      <c r="A34" s="228"/>
      <c r="B34" s="229"/>
      <c r="C34" s="263" t="s">
        <v>136</v>
      </c>
      <c r="D34" s="235"/>
      <c r="E34" s="236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11"/>
      <c r="Z34" s="211"/>
      <c r="AA34" s="211"/>
      <c r="AB34" s="211"/>
      <c r="AC34" s="211"/>
      <c r="AD34" s="211"/>
      <c r="AE34" s="211"/>
      <c r="AF34" s="211"/>
      <c r="AG34" s="211" t="s">
        <v>124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28"/>
      <c r="B35" s="229"/>
      <c r="C35" s="262" t="s">
        <v>147</v>
      </c>
      <c r="D35" s="233"/>
      <c r="E35" s="234">
        <v>0.65</v>
      </c>
      <c r="F35" s="231"/>
      <c r="G35" s="231"/>
      <c r="H35" s="231"/>
      <c r="I35" s="231"/>
      <c r="J35" s="231"/>
      <c r="K35" s="231"/>
      <c r="L35" s="231"/>
      <c r="M35" s="231"/>
      <c r="N35" s="231"/>
      <c r="O35" s="231"/>
      <c r="P35" s="231"/>
      <c r="Q35" s="231"/>
      <c r="R35" s="231"/>
      <c r="S35" s="231"/>
      <c r="T35" s="231"/>
      <c r="U35" s="231"/>
      <c r="V35" s="231"/>
      <c r="W35" s="231"/>
      <c r="X35" s="231"/>
      <c r="Y35" s="211"/>
      <c r="Z35" s="211"/>
      <c r="AA35" s="211"/>
      <c r="AB35" s="211"/>
      <c r="AC35" s="211"/>
      <c r="AD35" s="211"/>
      <c r="AE35" s="211"/>
      <c r="AF35" s="211"/>
      <c r="AG35" s="211" t="s">
        <v>124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51">
        <v>4</v>
      </c>
      <c r="B36" s="252" t="s">
        <v>148</v>
      </c>
      <c r="C36" s="265" t="s">
        <v>149</v>
      </c>
      <c r="D36" s="253" t="s">
        <v>118</v>
      </c>
      <c r="E36" s="254">
        <v>1</v>
      </c>
      <c r="F36" s="255"/>
      <c r="G36" s="256">
        <f>ROUND(E36*F36,2)</f>
        <v>0</v>
      </c>
      <c r="H36" s="255"/>
      <c r="I36" s="256">
        <f>ROUND(E36*H36,2)</f>
        <v>0</v>
      </c>
      <c r="J36" s="255"/>
      <c r="K36" s="256">
        <f>ROUND(E36*J36,2)</f>
        <v>0</v>
      </c>
      <c r="L36" s="256">
        <v>21</v>
      </c>
      <c r="M36" s="257">
        <f>G36*(1+L36/100)</f>
        <v>0</v>
      </c>
      <c r="N36" s="231">
        <v>0</v>
      </c>
      <c r="O36" s="231">
        <f>ROUND(E36*N36,2)</f>
        <v>0</v>
      </c>
      <c r="P36" s="231">
        <v>0</v>
      </c>
      <c r="Q36" s="231">
        <f>ROUND(E36*P36,2)</f>
        <v>0</v>
      </c>
      <c r="R36" s="231"/>
      <c r="S36" s="231" t="s">
        <v>119</v>
      </c>
      <c r="T36" s="231" t="s">
        <v>150</v>
      </c>
      <c r="U36" s="231">
        <v>0</v>
      </c>
      <c r="V36" s="231">
        <f>ROUND(E36*U36,2)</f>
        <v>0</v>
      </c>
      <c r="W36" s="231"/>
      <c r="X36" s="231" t="s">
        <v>121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151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44">
        <v>5</v>
      </c>
      <c r="B37" s="245" t="s">
        <v>152</v>
      </c>
      <c r="C37" s="261" t="s">
        <v>153</v>
      </c>
      <c r="D37" s="246" t="s">
        <v>143</v>
      </c>
      <c r="E37" s="247">
        <v>2.0720000000000001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50">
        <f>G37*(1+L37/100)</f>
        <v>0</v>
      </c>
      <c r="N37" s="231">
        <v>2.5249999999999999</v>
      </c>
      <c r="O37" s="231">
        <f>ROUND(E37*N37,2)</f>
        <v>5.23</v>
      </c>
      <c r="P37" s="231">
        <v>0</v>
      </c>
      <c r="Q37" s="231">
        <f>ROUND(E37*P37,2)</f>
        <v>0</v>
      </c>
      <c r="R37" s="231"/>
      <c r="S37" s="231" t="s">
        <v>120</v>
      </c>
      <c r="T37" s="231" t="s">
        <v>120</v>
      </c>
      <c r="U37" s="231">
        <v>2.58</v>
      </c>
      <c r="V37" s="231">
        <f>ROUND(E37*U37,2)</f>
        <v>5.35</v>
      </c>
      <c r="W37" s="231"/>
      <c r="X37" s="231" t="s">
        <v>121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122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28"/>
      <c r="B38" s="229"/>
      <c r="C38" s="262" t="s">
        <v>154</v>
      </c>
      <c r="D38" s="233"/>
      <c r="E38" s="234"/>
      <c r="F38" s="231"/>
      <c r="G38" s="231"/>
      <c r="H38" s="231"/>
      <c r="I38" s="231"/>
      <c r="J38" s="231"/>
      <c r="K38" s="231"/>
      <c r="L38" s="231"/>
      <c r="M38" s="231"/>
      <c r="N38" s="231"/>
      <c r="O38" s="231"/>
      <c r="P38" s="231"/>
      <c r="Q38" s="231"/>
      <c r="R38" s="231"/>
      <c r="S38" s="231"/>
      <c r="T38" s="231"/>
      <c r="U38" s="231"/>
      <c r="V38" s="231"/>
      <c r="W38" s="231"/>
      <c r="X38" s="231"/>
      <c r="Y38" s="211"/>
      <c r="Z38" s="211"/>
      <c r="AA38" s="211"/>
      <c r="AB38" s="211"/>
      <c r="AC38" s="211"/>
      <c r="AD38" s="211"/>
      <c r="AE38" s="211"/>
      <c r="AF38" s="211"/>
      <c r="AG38" s="211" t="s">
        <v>124</v>
      </c>
      <c r="AH38" s="211">
        <v>0</v>
      </c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28"/>
      <c r="B39" s="229"/>
      <c r="C39" s="262" t="s">
        <v>155</v>
      </c>
      <c r="D39" s="233"/>
      <c r="E39" s="234">
        <v>1.552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1"/>
      <c r="Z39" s="211"/>
      <c r="AA39" s="211"/>
      <c r="AB39" s="211"/>
      <c r="AC39" s="211"/>
      <c r="AD39" s="211"/>
      <c r="AE39" s="211"/>
      <c r="AF39" s="211"/>
      <c r="AG39" s="211" t="s">
        <v>124</v>
      </c>
      <c r="AH39" s="211">
        <v>0</v>
      </c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28"/>
      <c r="B40" s="229"/>
      <c r="C40" s="263" t="s">
        <v>128</v>
      </c>
      <c r="D40" s="235"/>
      <c r="E40" s="236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11"/>
      <c r="Z40" s="211"/>
      <c r="AA40" s="211"/>
      <c r="AB40" s="211"/>
      <c r="AC40" s="211"/>
      <c r="AD40" s="211"/>
      <c r="AE40" s="211"/>
      <c r="AF40" s="211"/>
      <c r="AG40" s="211" t="s">
        <v>124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28"/>
      <c r="B41" s="229"/>
      <c r="C41" s="264" t="s">
        <v>146</v>
      </c>
      <c r="D41" s="235"/>
      <c r="E41" s="236">
        <v>6.46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1"/>
      <c r="Z41" s="211"/>
      <c r="AA41" s="211"/>
      <c r="AB41" s="211"/>
      <c r="AC41" s="211"/>
      <c r="AD41" s="211"/>
      <c r="AE41" s="211"/>
      <c r="AF41" s="211"/>
      <c r="AG41" s="211" t="s">
        <v>124</v>
      </c>
      <c r="AH41" s="211">
        <v>2</v>
      </c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28"/>
      <c r="B42" s="229"/>
      <c r="C42" s="263" t="s">
        <v>136</v>
      </c>
      <c r="D42" s="235"/>
      <c r="E42" s="236"/>
      <c r="F42" s="231"/>
      <c r="G42" s="231"/>
      <c r="H42" s="231"/>
      <c r="I42" s="231"/>
      <c r="J42" s="231"/>
      <c r="K42" s="231"/>
      <c r="L42" s="231"/>
      <c r="M42" s="231"/>
      <c r="N42" s="231"/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11"/>
      <c r="Z42" s="211"/>
      <c r="AA42" s="211"/>
      <c r="AB42" s="211"/>
      <c r="AC42" s="211"/>
      <c r="AD42" s="211"/>
      <c r="AE42" s="211"/>
      <c r="AF42" s="211"/>
      <c r="AG42" s="211" t="s">
        <v>124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>
      <c r="A43" s="228"/>
      <c r="B43" s="229"/>
      <c r="C43" s="262" t="s">
        <v>156</v>
      </c>
      <c r="D43" s="233"/>
      <c r="E43" s="234">
        <v>0.52</v>
      </c>
      <c r="F43" s="231"/>
      <c r="G43" s="231"/>
      <c r="H43" s="231"/>
      <c r="I43" s="231"/>
      <c r="J43" s="231"/>
      <c r="K43" s="231"/>
      <c r="L43" s="231"/>
      <c r="M43" s="231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11"/>
      <c r="Z43" s="211"/>
      <c r="AA43" s="211"/>
      <c r="AB43" s="211"/>
      <c r="AC43" s="211"/>
      <c r="AD43" s="211"/>
      <c r="AE43" s="211"/>
      <c r="AF43" s="211"/>
      <c r="AG43" s="211" t="s">
        <v>124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>
      <c r="A44" s="244">
        <v>6</v>
      </c>
      <c r="B44" s="245" t="s">
        <v>157</v>
      </c>
      <c r="C44" s="261" t="s">
        <v>158</v>
      </c>
      <c r="D44" s="246" t="s">
        <v>143</v>
      </c>
      <c r="E44" s="247">
        <v>2.0720000000000001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50">
        <f>G44*(1+L44/100)</f>
        <v>0</v>
      </c>
      <c r="N44" s="231">
        <v>0</v>
      </c>
      <c r="O44" s="231">
        <f>ROUND(E44*N44,2)</f>
        <v>0</v>
      </c>
      <c r="P44" s="231">
        <v>0</v>
      </c>
      <c r="Q44" s="231">
        <f>ROUND(E44*P44,2)</f>
        <v>0</v>
      </c>
      <c r="R44" s="231"/>
      <c r="S44" s="231" t="s">
        <v>120</v>
      </c>
      <c r="T44" s="231" t="s">
        <v>120</v>
      </c>
      <c r="U44" s="231">
        <v>0.82</v>
      </c>
      <c r="V44" s="231">
        <f>ROUND(E44*U44,2)</f>
        <v>1.7</v>
      </c>
      <c r="W44" s="231"/>
      <c r="X44" s="231" t="s">
        <v>121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122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>
      <c r="A45" s="228"/>
      <c r="B45" s="229"/>
      <c r="C45" s="262" t="s">
        <v>155</v>
      </c>
      <c r="D45" s="233"/>
      <c r="E45" s="234">
        <v>1.552</v>
      </c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11"/>
      <c r="Z45" s="211"/>
      <c r="AA45" s="211"/>
      <c r="AB45" s="211"/>
      <c r="AC45" s="211"/>
      <c r="AD45" s="211"/>
      <c r="AE45" s="211"/>
      <c r="AF45" s="211"/>
      <c r="AG45" s="211" t="s">
        <v>124</v>
      </c>
      <c r="AH45" s="211">
        <v>0</v>
      </c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>
      <c r="A46" s="228"/>
      <c r="B46" s="229"/>
      <c r="C46" s="263" t="s">
        <v>128</v>
      </c>
      <c r="D46" s="235"/>
      <c r="E46" s="236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1"/>
      <c r="Z46" s="211"/>
      <c r="AA46" s="211"/>
      <c r="AB46" s="211"/>
      <c r="AC46" s="211"/>
      <c r="AD46" s="211"/>
      <c r="AE46" s="211"/>
      <c r="AF46" s="211"/>
      <c r="AG46" s="211" t="s">
        <v>124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>
      <c r="A47" s="228"/>
      <c r="B47" s="229"/>
      <c r="C47" s="264" t="s">
        <v>146</v>
      </c>
      <c r="D47" s="235"/>
      <c r="E47" s="236">
        <v>6.46</v>
      </c>
      <c r="F47" s="231"/>
      <c r="G47" s="231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1"/>
      <c r="Z47" s="211"/>
      <c r="AA47" s="211"/>
      <c r="AB47" s="211"/>
      <c r="AC47" s="211"/>
      <c r="AD47" s="211"/>
      <c r="AE47" s="211"/>
      <c r="AF47" s="211"/>
      <c r="AG47" s="211" t="s">
        <v>124</v>
      </c>
      <c r="AH47" s="211">
        <v>2</v>
      </c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>
      <c r="A48" s="228"/>
      <c r="B48" s="229"/>
      <c r="C48" s="263" t="s">
        <v>136</v>
      </c>
      <c r="D48" s="235"/>
      <c r="E48" s="236"/>
      <c r="F48" s="231"/>
      <c r="G48" s="231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1"/>
      <c r="Z48" s="211"/>
      <c r="AA48" s="211"/>
      <c r="AB48" s="211"/>
      <c r="AC48" s="211"/>
      <c r="AD48" s="211"/>
      <c r="AE48" s="211"/>
      <c r="AF48" s="211"/>
      <c r="AG48" s="211" t="s">
        <v>124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28"/>
      <c r="B49" s="229"/>
      <c r="C49" s="262" t="s">
        <v>156</v>
      </c>
      <c r="D49" s="233"/>
      <c r="E49" s="234">
        <v>0.52</v>
      </c>
      <c r="F49" s="231"/>
      <c r="G49" s="231"/>
      <c r="H49" s="231"/>
      <c r="I49" s="231"/>
      <c r="J49" s="231"/>
      <c r="K49" s="231"/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11"/>
      <c r="Z49" s="211"/>
      <c r="AA49" s="211"/>
      <c r="AB49" s="211"/>
      <c r="AC49" s="211"/>
      <c r="AD49" s="211"/>
      <c r="AE49" s="211"/>
      <c r="AF49" s="211"/>
      <c r="AG49" s="211" t="s">
        <v>124</v>
      </c>
      <c r="AH49" s="211">
        <v>0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>
      <c r="A50" s="244">
        <v>7</v>
      </c>
      <c r="B50" s="245" t="s">
        <v>159</v>
      </c>
      <c r="C50" s="261" t="s">
        <v>160</v>
      </c>
      <c r="D50" s="246" t="s">
        <v>161</v>
      </c>
      <c r="E50" s="247">
        <v>8.4790000000000004E-2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50">
        <f>G50*(1+L50/100)</f>
        <v>0</v>
      </c>
      <c r="N50" s="231">
        <v>1.0662499999999999</v>
      </c>
      <c r="O50" s="231">
        <f>ROUND(E50*N50,2)</f>
        <v>0.09</v>
      </c>
      <c r="P50" s="231">
        <v>0</v>
      </c>
      <c r="Q50" s="231">
        <f>ROUND(E50*P50,2)</f>
        <v>0</v>
      </c>
      <c r="R50" s="231"/>
      <c r="S50" s="231" t="s">
        <v>120</v>
      </c>
      <c r="T50" s="231" t="s">
        <v>120</v>
      </c>
      <c r="U50" s="231">
        <v>15.231</v>
      </c>
      <c r="V50" s="231">
        <f>ROUND(E50*U50,2)</f>
        <v>1.29</v>
      </c>
      <c r="W50" s="231"/>
      <c r="X50" s="231" t="s">
        <v>121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122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28"/>
      <c r="B51" s="229"/>
      <c r="C51" s="262" t="s">
        <v>162</v>
      </c>
      <c r="D51" s="233"/>
      <c r="E51" s="234"/>
      <c r="F51" s="231"/>
      <c r="G51" s="231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1"/>
      <c r="Z51" s="211"/>
      <c r="AA51" s="211"/>
      <c r="AB51" s="211"/>
      <c r="AC51" s="211"/>
      <c r="AD51" s="211"/>
      <c r="AE51" s="211"/>
      <c r="AF51" s="211"/>
      <c r="AG51" s="211" t="s">
        <v>124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>
      <c r="A52" s="228"/>
      <c r="B52" s="229"/>
      <c r="C52" s="262" t="s">
        <v>163</v>
      </c>
      <c r="D52" s="233"/>
      <c r="E52" s="234">
        <v>6.3500000000000001E-2</v>
      </c>
      <c r="F52" s="231"/>
      <c r="G52" s="231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1"/>
      <c r="Z52" s="211"/>
      <c r="AA52" s="211"/>
      <c r="AB52" s="211"/>
      <c r="AC52" s="211"/>
      <c r="AD52" s="211"/>
      <c r="AE52" s="211"/>
      <c r="AF52" s="211"/>
      <c r="AG52" s="211" t="s">
        <v>124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1">
      <c r="A53" s="228"/>
      <c r="B53" s="229"/>
      <c r="C53" s="263" t="s">
        <v>128</v>
      </c>
      <c r="D53" s="235"/>
      <c r="E53" s="236"/>
      <c r="F53" s="231"/>
      <c r="G53" s="231"/>
      <c r="H53" s="231"/>
      <c r="I53" s="231"/>
      <c r="J53" s="231"/>
      <c r="K53" s="231"/>
      <c r="L53" s="231"/>
      <c r="M53" s="231"/>
      <c r="N53" s="231"/>
      <c r="O53" s="231"/>
      <c r="P53" s="231"/>
      <c r="Q53" s="231"/>
      <c r="R53" s="231"/>
      <c r="S53" s="231"/>
      <c r="T53" s="231"/>
      <c r="U53" s="231"/>
      <c r="V53" s="231"/>
      <c r="W53" s="231"/>
      <c r="X53" s="231"/>
      <c r="Y53" s="211"/>
      <c r="Z53" s="211"/>
      <c r="AA53" s="211"/>
      <c r="AB53" s="211"/>
      <c r="AC53" s="211"/>
      <c r="AD53" s="211"/>
      <c r="AE53" s="211"/>
      <c r="AF53" s="211"/>
      <c r="AG53" s="211" t="s">
        <v>124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>
      <c r="A54" s="228"/>
      <c r="B54" s="229"/>
      <c r="C54" s="264" t="s">
        <v>146</v>
      </c>
      <c r="D54" s="235"/>
      <c r="E54" s="236">
        <v>6.46</v>
      </c>
      <c r="F54" s="231"/>
      <c r="G54" s="231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1"/>
      <c r="Z54" s="211"/>
      <c r="AA54" s="211"/>
      <c r="AB54" s="211"/>
      <c r="AC54" s="211"/>
      <c r="AD54" s="211"/>
      <c r="AE54" s="211"/>
      <c r="AF54" s="211"/>
      <c r="AG54" s="211" t="s">
        <v>124</v>
      </c>
      <c r="AH54" s="211">
        <v>2</v>
      </c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>
      <c r="A55" s="228"/>
      <c r="B55" s="229"/>
      <c r="C55" s="263" t="s">
        <v>136</v>
      </c>
      <c r="D55" s="235"/>
      <c r="E55" s="236"/>
      <c r="F55" s="231"/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1"/>
      <c r="Z55" s="211"/>
      <c r="AA55" s="211"/>
      <c r="AB55" s="211"/>
      <c r="AC55" s="211"/>
      <c r="AD55" s="211"/>
      <c r="AE55" s="211"/>
      <c r="AF55" s="211"/>
      <c r="AG55" s="211" t="s">
        <v>124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>
      <c r="A56" s="228"/>
      <c r="B56" s="229"/>
      <c r="C56" s="262" t="s">
        <v>164</v>
      </c>
      <c r="D56" s="233"/>
      <c r="E56" s="234">
        <v>2.129E-2</v>
      </c>
      <c r="F56" s="231"/>
      <c r="G56" s="231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1"/>
      <c r="Z56" s="211"/>
      <c r="AA56" s="211"/>
      <c r="AB56" s="211"/>
      <c r="AC56" s="211"/>
      <c r="AD56" s="211"/>
      <c r="AE56" s="211"/>
      <c r="AF56" s="211"/>
      <c r="AG56" s="211" t="s">
        <v>124</v>
      </c>
      <c r="AH56" s="211">
        <v>0</v>
      </c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>
      <c r="A57" s="238" t="s">
        <v>114</v>
      </c>
      <c r="B57" s="239" t="s">
        <v>58</v>
      </c>
      <c r="C57" s="260" t="s">
        <v>59</v>
      </c>
      <c r="D57" s="240"/>
      <c r="E57" s="241"/>
      <c r="F57" s="242"/>
      <c r="G57" s="242">
        <f>SUMIF(AG58:AG59,"&lt;&gt;NOR",G58:G59)</f>
        <v>0</v>
      </c>
      <c r="H57" s="242"/>
      <c r="I57" s="242">
        <f>SUM(I58:I59)</f>
        <v>0</v>
      </c>
      <c r="J57" s="242"/>
      <c r="K57" s="242">
        <f>SUM(K58:K59)</f>
        <v>0</v>
      </c>
      <c r="L57" s="242"/>
      <c r="M57" s="243">
        <f>SUM(M58:M59)</f>
        <v>0</v>
      </c>
      <c r="N57" s="237"/>
      <c r="O57" s="237">
        <f>SUM(O58:O59)</f>
        <v>0.06</v>
      </c>
      <c r="P57" s="237"/>
      <c r="Q57" s="237">
        <f>SUM(Q58:Q59)</f>
        <v>0</v>
      </c>
      <c r="R57" s="237"/>
      <c r="S57" s="237"/>
      <c r="T57" s="237"/>
      <c r="U57" s="237"/>
      <c r="V57" s="237">
        <f>SUM(V58:V59)</f>
        <v>3.72</v>
      </c>
      <c r="W57" s="237"/>
      <c r="X57" s="237"/>
      <c r="AG57" t="s">
        <v>115</v>
      </c>
    </row>
    <row r="58" spans="1:60" ht="22.5" outlineLevel="1">
      <c r="A58" s="244">
        <v>8</v>
      </c>
      <c r="B58" s="245" t="s">
        <v>165</v>
      </c>
      <c r="C58" s="261" t="s">
        <v>166</v>
      </c>
      <c r="D58" s="246" t="s">
        <v>167</v>
      </c>
      <c r="E58" s="247">
        <v>2</v>
      </c>
      <c r="F58" s="248"/>
      <c r="G58" s="249">
        <f>ROUND(E58*F58,2)</f>
        <v>0</v>
      </c>
      <c r="H58" s="248"/>
      <c r="I58" s="249">
        <f>ROUND(E58*H58,2)</f>
        <v>0</v>
      </c>
      <c r="J58" s="248"/>
      <c r="K58" s="249">
        <f>ROUND(E58*J58,2)</f>
        <v>0</v>
      </c>
      <c r="L58" s="249">
        <v>21</v>
      </c>
      <c r="M58" s="250">
        <f>G58*(1+L58/100)</f>
        <v>0</v>
      </c>
      <c r="N58" s="231">
        <v>3.0550000000000001E-2</v>
      </c>
      <c r="O58" s="231">
        <f>ROUND(E58*N58,2)</f>
        <v>0.06</v>
      </c>
      <c r="P58" s="231">
        <v>0</v>
      </c>
      <c r="Q58" s="231">
        <f>ROUND(E58*P58,2)</f>
        <v>0</v>
      </c>
      <c r="R58" s="231"/>
      <c r="S58" s="231" t="s">
        <v>120</v>
      </c>
      <c r="T58" s="231" t="s">
        <v>120</v>
      </c>
      <c r="U58" s="231">
        <v>1.86</v>
      </c>
      <c r="V58" s="231">
        <f>ROUND(E58*U58,2)</f>
        <v>3.72</v>
      </c>
      <c r="W58" s="231"/>
      <c r="X58" s="231" t="s">
        <v>121</v>
      </c>
      <c r="Y58" s="211"/>
      <c r="Z58" s="211"/>
      <c r="AA58" s="211"/>
      <c r="AB58" s="211"/>
      <c r="AC58" s="211"/>
      <c r="AD58" s="211"/>
      <c r="AE58" s="211"/>
      <c r="AF58" s="211"/>
      <c r="AG58" s="211" t="s">
        <v>122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>
      <c r="A59" s="228"/>
      <c r="B59" s="229"/>
      <c r="C59" s="262" t="s">
        <v>168</v>
      </c>
      <c r="D59" s="233"/>
      <c r="E59" s="234">
        <v>2</v>
      </c>
      <c r="F59" s="231"/>
      <c r="G59" s="231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1"/>
      <c r="Z59" s="211"/>
      <c r="AA59" s="211"/>
      <c r="AB59" s="211"/>
      <c r="AC59" s="211"/>
      <c r="AD59" s="211"/>
      <c r="AE59" s="211"/>
      <c r="AF59" s="211"/>
      <c r="AG59" s="211" t="s">
        <v>124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5.5">
      <c r="A60" s="238" t="s">
        <v>114</v>
      </c>
      <c r="B60" s="239" t="s">
        <v>60</v>
      </c>
      <c r="C60" s="260" t="s">
        <v>61</v>
      </c>
      <c r="D60" s="240"/>
      <c r="E60" s="241"/>
      <c r="F60" s="242"/>
      <c r="G60" s="242">
        <f>SUMIF(AG61:AG78,"&lt;&gt;NOR",G61:G78)</f>
        <v>0</v>
      </c>
      <c r="H60" s="242"/>
      <c r="I60" s="242">
        <f>SUM(I61:I78)</f>
        <v>0</v>
      </c>
      <c r="J60" s="242"/>
      <c r="K60" s="242">
        <f>SUM(K61:K78)</f>
        <v>0</v>
      </c>
      <c r="L60" s="242"/>
      <c r="M60" s="243">
        <f>SUM(M61:M78)</f>
        <v>0</v>
      </c>
      <c r="N60" s="237"/>
      <c r="O60" s="237">
        <f>SUM(O61:O78)</f>
        <v>0</v>
      </c>
      <c r="P60" s="237"/>
      <c r="Q60" s="237">
        <f>SUM(Q61:Q78)</f>
        <v>0</v>
      </c>
      <c r="R60" s="237"/>
      <c r="S60" s="237"/>
      <c r="T60" s="237"/>
      <c r="U60" s="237"/>
      <c r="V60" s="237">
        <f>SUM(V61:V78)</f>
        <v>13.18</v>
      </c>
      <c r="W60" s="237"/>
      <c r="X60" s="237"/>
      <c r="AG60" t="s">
        <v>115</v>
      </c>
    </row>
    <row r="61" spans="1:60" outlineLevel="1">
      <c r="A61" s="244">
        <v>9</v>
      </c>
      <c r="B61" s="245" t="s">
        <v>169</v>
      </c>
      <c r="C61" s="261" t="s">
        <v>170</v>
      </c>
      <c r="D61" s="246" t="s">
        <v>118</v>
      </c>
      <c r="E61" s="247">
        <v>39</v>
      </c>
      <c r="F61" s="248"/>
      <c r="G61" s="249">
        <f>ROUND(E61*F61,2)</f>
        <v>0</v>
      </c>
      <c r="H61" s="248"/>
      <c r="I61" s="249">
        <f>ROUND(E61*H61,2)</f>
        <v>0</v>
      </c>
      <c r="J61" s="248"/>
      <c r="K61" s="249">
        <f>ROUND(E61*J61,2)</f>
        <v>0</v>
      </c>
      <c r="L61" s="249">
        <v>21</v>
      </c>
      <c r="M61" s="250">
        <f>G61*(1+L61/100)</f>
        <v>0</v>
      </c>
      <c r="N61" s="231">
        <v>4.0000000000000003E-5</v>
      </c>
      <c r="O61" s="231">
        <f>ROUND(E61*N61,2)</f>
        <v>0</v>
      </c>
      <c r="P61" s="231">
        <v>0</v>
      </c>
      <c r="Q61" s="231">
        <f>ROUND(E61*P61,2)</f>
        <v>0</v>
      </c>
      <c r="R61" s="231"/>
      <c r="S61" s="231" t="s">
        <v>120</v>
      </c>
      <c r="T61" s="231" t="s">
        <v>120</v>
      </c>
      <c r="U61" s="231">
        <v>0.308</v>
      </c>
      <c r="V61" s="231">
        <f>ROUND(E61*U61,2)</f>
        <v>12.01</v>
      </c>
      <c r="W61" s="231"/>
      <c r="X61" s="231" t="s">
        <v>121</v>
      </c>
      <c r="Y61" s="211"/>
      <c r="Z61" s="211"/>
      <c r="AA61" s="211"/>
      <c r="AB61" s="211"/>
      <c r="AC61" s="211"/>
      <c r="AD61" s="211"/>
      <c r="AE61" s="211"/>
      <c r="AF61" s="211"/>
      <c r="AG61" s="211" t="s">
        <v>122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>
      <c r="A62" s="228"/>
      <c r="B62" s="229"/>
      <c r="C62" s="263" t="s">
        <v>128</v>
      </c>
      <c r="D62" s="235"/>
      <c r="E62" s="236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1"/>
      <c r="Z62" s="211"/>
      <c r="AA62" s="211"/>
      <c r="AB62" s="211"/>
      <c r="AC62" s="211"/>
      <c r="AD62" s="211"/>
      <c r="AE62" s="211"/>
      <c r="AF62" s="211"/>
      <c r="AG62" s="211" t="s">
        <v>124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>
      <c r="A63" s="228"/>
      <c r="B63" s="229"/>
      <c r="C63" s="264" t="s">
        <v>171</v>
      </c>
      <c r="D63" s="235"/>
      <c r="E63" s="236"/>
      <c r="F63" s="231"/>
      <c r="G63" s="231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1"/>
      <c r="Z63" s="211"/>
      <c r="AA63" s="211"/>
      <c r="AB63" s="211"/>
      <c r="AC63" s="211"/>
      <c r="AD63" s="211"/>
      <c r="AE63" s="211"/>
      <c r="AF63" s="211"/>
      <c r="AG63" s="211" t="s">
        <v>124</v>
      </c>
      <c r="AH63" s="211">
        <v>2</v>
      </c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28"/>
      <c r="B64" s="229"/>
      <c r="C64" s="263" t="s">
        <v>136</v>
      </c>
      <c r="D64" s="235"/>
      <c r="E64" s="236"/>
      <c r="F64" s="231"/>
      <c r="G64" s="231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1"/>
      <c r="Z64" s="211"/>
      <c r="AA64" s="211"/>
      <c r="AB64" s="211"/>
      <c r="AC64" s="211"/>
      <c r="AD64" s="211"/>
      <c r="AE64" s="211"/>
      <c r="AF64" s="211"/>
      <c r="AG64" s="211" t="s">
        <v>124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28"/>
      <c r="B65" s="229"/>
      <c r="C65" s="262" t="s">
        <v>172</v>
      </c>
      <c r="D65" s="233"/>
      <c r="E65" s="234">
        <v>32.5</v>
      </c>
      <c r="F65" s="231"/>
      <c r="G65" s="231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1"/>
      <c r="Z65" s="211"/>
      <c r="AA65" s="211"/>
      <c r="AB65" s="211"/>
      <c r="AC65" s="211"/>
      <c r="AD65" s="211"/>
      <c r="AE65" s="211"/>
      <c r="AF65" s="211"/>
      <c r="AG65" s="211" t="s">
        <v>124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28"/>
      <c r="B66" s="229"/>
      <c r="C66" s="263" t="s">
        <v>128</v>
      </c>
      <c r="D66" s="235"/>
      <c r="E66" s="236"/>
      <c r="F66" s="231"/>
      <c r="G66" s="231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1"/>
      <c r="Z66" s="211"/>
      <c r="AA66" s="211"/>
      <c r="AB66" s="211"/>
      <c r="AC66" s="211"/>
      <c r="AD66" s="211"/>
      <c r="AE66" s="211"/>
      <c r="AF66" s="211"/>
      <c r="AG66" s="211" t="s">
        <v>124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28"/>
      <c r="B67" s="229"/>
      <c r="C67" s="264" t="s">
        <v>173</v>
      </c>
      <c r="D67" s="235"/>
      <c r="E67" s="236">
        <v>6.46</v>
      </c>
      <c r="F67" s="231"/>
      <c r="G67" s="231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1"/>
      <c r="Z67" s="211"/>
      <c r="AA67" s="211"/>
      <c r="AB67" s="211"/>
      <c r="AC67" s="211"/>
      <c r="AD67" s="211"/>
      <c r="AE67" s="211"/>
      <c r="AF67" s="211"/>
      <c r="AG67" s="211" t="s">
        <v>124</v>
      </c>
      <c r="AH67" s="211">
        <v>2</v>
      </c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28"/>
      <c r="B68" s="229"/>
      <c r="C68" s="263" t="s">
        <v>136</v>
      </c>
      <c r="D68" s="235"/>
      <c r="E68" s="236"/>
      <c r="F68" s="231"/>
      <c r="G68" s="231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1"/>
      <c r="Z68" s="211"/>
      <c r="AA68" s="211"/>
      <c r="AB68" s="211"/>
      <c r="AC68" s="211"/>
      <c r="AD68" s="211"/>
      <c r="AE68" s="211"/>
      <c r="AF68" s="211"/>
      <c r="AG68" s="211" t="s">
        <v>124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>
      <c r="A69" s="228"/>
      <c r="B69" s="229"/>
      <c r="C69" s="262" t="s">
        <v>174</v>
      </c>
      <c r="D69" s="233"/>
      <c r="E69" s="234">
        <v>6.5</v>
      </c>
      <c r="F69" s="231"/>
      <c r="G69" s="231"/>
      <c r="H69" s="231"/>
      <c r="I69" s="231"/>
      <c r="J69" s="231"/>
      <c r="K69" s="231"/>
      <c r="L69" s="231"/>
      <c r="M69" s="231"/>
      <c r="N69" s="231"/>
      <c r="O69" s="231"/>
      <c r="P69" s="231"/>
      <c r="Q69" s="231"/>
      <c r="R69" s="231"/>
      <c r="S69" s="231"/>
      <c r="T69" s="231"/>
      <c r="U69" s="231"/>
      <c r="V69" s="231"/>
      <c r="W69" s="231"/>
      <c r="X69" s="231"/>
      <c r="Y69" s="211"/>
      <c r="Z69" s="211"/>
      <c r="AA69" s="211"/>
      <c r="AB69" s="211"/>
      <c r="AC69" s="211"/>
      <c r="AD69" s="211"/>
      <c r="AE69" s="211"/>
      <c r="AF69" s="211"/>
      <c r="AG69" s="211" t="s">
        <v>124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>
      <c r="A70" s="244">
        <v>10</v>
      </c>
      <c r="B70" s="245" t="s">
        <v>175</v>
      </c>
      <c r="C70" s="261" t="s">
        <v>176</v>
      </c>
      <c r="D70" s="246" t="s">
        <v>118</v>
      </c>
      <c r="E70" s="247">
        <v>77.7</v>
      </c>
      <c r="F70" s="248"/>
      <c r="G70" s="249">
        <f>ROUND(E70*F70,2)</f>
        <v>0</v>
      </c>
      <c r="H70" s="248"/>
      <c r="I70" s="249">
        <f>ROUND(E70*H70,2)</f>
        <v>0</v>
      </c>
      <c r="J70" s="248"/>
      <c r="K70" s="249">
        <f>ROUND(E70*J70,2)</f>
        <v>0</v>
      </c>
      <c r="L70" s="249">
        <v>21</v>
      </c>
      <c r="M70" s="250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1"/>
      <c r="S70" s="231" t="s">
        <v>120</v>
      </c>
      <c r="T70" s="231" t="s">
        <v>120</v>
      </c>
      <c r="U70" s="231">
        <v>1.4999999999999999E-2</v>
      </c>
      <c r="V70" s="231">
        <f>ROUND(E70*U70,2)</f>
        <v>1.17</v>
      </c>
      <c r="W70" s="231"/>
      <c r="X70" s="231" t="s">
        <v>121</v>
      </c>
      <c r="Y70" s="211"/>
      <c r="Z70" s="211"/>
      <c r="AA70" s="211"/>
      <c r="AB70" s="211"/>
      <c r="AC70" s="211"/>
      <c r="AD70" s="211"/>
      <c r="AE70" s="211"/>
      <c r="AF70" s="211"/>
      <c r="AG70" s="211" t="s">
        <v>122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>
      <c r="A71" s="228"/>
      <c r="B71" s="229"/>
      <c r="C71" s="263" t="s">
        <v>128</v>
      </c>
      <c r="D71" s="235"/>
      <c r="E71" s="236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1"/>
      <c r="Z71" s="211"/>
      <c r="AA71" s="211"/>
      <c r="AB71" s="211"/>
      <c r="AC71" s="211"/>
      <c r="AD71" s="211"/>
      <c r="AE71" s="211"/>
      <c r="AF71" s="211"/>
      <c r="AG71" s="211" t="s">
        <v>124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>
      <c r="A72" s="228"/>
      <c r="B72" s="229"/>
      <c r="C72" s="264" t="s">
        <v>177</v>
      </c>
      <c r="D72" s="235"/>
      <c r="E72" s="236"/>
      <c r="F72" s="231"/>
      <c r="G72" s="231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1"/>
      <c r="Z72" s="211"/>
      <c r="AA72" s="211"/>
      <c r="AB72" s="211"/>
      <c r="AC72" s="211"/>
      <c r="AD72" s="211"/>
      <c r="AE72" s="211"/>
      <c r="AF72" s="211"/>
      <c r="AG72" s="211" t="s">
        <v>124</v>
      </c>
      <c r="AH72" s="211">
        <v>2</v>
      </c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28"/>
      <c r="B73" s="229"/>
      <c r="C73" s="263" t="s">
        <v>136</v>
      </c>
      <c r="D73" s="235"/>
      <c r="E73" s="236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1"/>
      <c r="Z73" s="211"/>
      <c r="AA73" s="211"/>
      <c r="AB73" s="211"/>
      <c r="AC73" s="211"/>
      <c r="AD73" s="211"/>
      <c r="AE73" s="211"/>
      <c r="AF73" s="211"/>
      <c r="AG73" s="211" t="s">
        <v>124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28"/>
      <c r="B74" s="229"/>
      <c r="C74" s="262" t="s">
        <v>178</v>
      </c>
      <c r="D74" s="233"/>
      <c r="E74" s="234">
        <v>58.2</v>
      </c>
      <c r="F74" s="231"/>
      <c r="G74" s="231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1"/>
      <c r="Z74" s="211"/>
      <c r="AA74" s="211"/>
      <c r="AB74" s="211"/>
      <c r="AC74" s="211"/>
      <c r="AD74" s="211"/>
      <c r="AE74" s="211"/>
      <c r="AF74" s="211"/>
      <c r="AG74" s="211" t="s">
        <v>124</v>
      </c>
      <c r="AH74" s="211">
        <v>0</v>
      </c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28"/>
      <c r="B75" s="229"/>
      <c r="C75" s="263" t="s">
        <v>128</v>
      </c>
      <c r="D75" s="235"/>
      <c r="E75" s="236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1"/>
      <c r="Z75" s="211"/>
      <c r="AA75" s="211"/>
      <c r="AB75" s="211"/>
      <c r="AC75" s="211"/>
      <c r="AD75" s="211"/>
      <c r="AE75" s="211"/>
      <c r="AF75" s="211"/>
      <c r="AG75" s="211" t="s">
        <v>124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28"/>
      <c r="B76" s="229"/>
      <c r="C76" s="264" t="s">
        <v>179</v>
      </c>
      <c r="D76" s="235"/>
      <c r="E76" s="236">
        <v>19.38</v>
      </c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1"/>
      <c r="Z76" s="211"/>
      <c r="AA76" s="211"/>
      <c r="AB76" s="211"/>
      <c r="AC76" s="211"/>
      <c r="AD76" s="211"/>
      <c r="AE76" s="211"/>
      <c r="AF76" s="211"/>
      <c r="AG76" s="211" t="s">
        <v>124</v>
      </c>
      <c r="AH76" s="211">
        <v>2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>
      <c r="A77" s="228"/>
      <c r="B77" s="229"/>
      <c r="C77" s="263" t="s">
        <v>136</v>
      </c>
      <c r="D77" s="235"/>
      <c r="E77" s="236"/>
      <c r="F77" s="231"/>
      <c r="G77" s="231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1"/>
      <c r="Z77" s="211"/>
      <c r="AA77" s="211"/>
      <c r="AB77" s="211"/>
      <c r="AC77" s="211"/>
      <c r="AD77" s="211"/>
      <c r="AE77" s="211"/>
      <c r="AF77" s="211"/>
      <c r="AG77" s="211" t="s">
        <v>124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>
      <c r="A78" s="228"/>
      <c r="B78" s="229"/>
      <c r="C78" s="262" t="s">
        <v>180</v>
      </c>
      <c r="D78" s="233"/>
      <c r="E78" s="234">
        <v>19.5</v>
      </c>
      <c r="F78" s="231"/>
      <c r="G78" s="231"/>
      <c r="H78" s="231"/>
      <c r="I78" s="231"/>
      <c r="J78" s="231"/>
      <c r="K78" s="231"/>
      <c r="L78" s="231"/>
      <c r="M78" s="231"/>
      <c r="N78" s="231"/>
      <c r="O78" s="231"/>
      <c r="P78" s="231"/>
      <c r="Q78" s="231"/>
      <c r="R78" s="231"/>
      <c r="S78" s="231"/>
      <c r="T78" s="231"/>
      <c r="U78" s="231"/>
      <c r="V78" s="231"/>
      <c r="W78" s="231"/>
      <c r="X78" s="231"/>
      <c r="Y78" s="211"/>
      <c r="Z78" s="211"/>
      <c r="AA78" s="211"/>
      <c r="AB78" s="211"/>
      <c r="AC78" s="211"/>
      <c r="AD78" s="211"/>
      <c r="AE78" s="211"/>
      <c r="AF78" s="211"/>
      <c r="AG78" s="211" t="s">
        <v>124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>
      <c r="A79" s="238" t="s">
        <v>114</v>
      </c>
      <c r="B79" s="239" t="s">
        <v>62</v>
      </c>
      <c r="C79" s="260" t="s">
        <v>63</v>
      </c>
      <c r="D79" s="240"/>
      <c r="E79" s="241"/>
      <c r="F79" s="242"/>
      <c r="G79" s="242">
        <f>SUMIF(AG80:AG109,"&lt;&gt;NOR",G80:G109)</f>
        <v>0</v>
      </c>
      <c r="H79" s="242"/>
      <c r="I79" s="242">
        <f>SUM(I80:I109)</f>
        <v>0</v>
      </c>
      <c r="J79" s="242"/>
      <c r="K79" s="242">
        <f>SUM(K80:K109)</f>
        <v>0</v>
      </c>
      <c r="L79" s="242"/>
      <c r="M79" s="243">
        <f>SUM(M80:M109)</f>
        <v>0</v>
      </c>
      <c r="N79" s="237"/>
      <c r="O79" s="237">
        <f>SUM(O80:O109)</f>
        <v>0</v>
      </c>
      <c r="P79" s="237"/>
      <c r="Q79" s="237">
        <f>SUM(Q80:Q109)</f>
        <v>16.309999999999999</v>
      </c>
      <c r="R79" s="237"/>
      <c r="S79" s="237"/>
      <c r="T79" s="237"/>
      <c r="U79" s="237"/>
      <c r="V79" s="237">
        <f>SUM(V80:V109)</f>
        <v>76.790000000000006</v>
      </c>
      <c r="W79" s="237"/>
      <c r="X79" s="237"/>
      <c r="AG79" t="s">
        <v>115</v>
      </c>
    </row>
    <row r="80" spans="1:60" ht="22.5" outlineLevel="1">
      <c r="A80" s="244">
        <v>11</v>
      </c>
      <c r="B80" s="245" t="s">
        <v>181</v>
      </c>
      <c r="C80" s="261" t="s">
        <v>182</v>
      </c>
      <c r="D80" s="246" t="s">
        <v>143</v>
      </c>
      <c r="E80" s="247">
        <v>2.5859999999999999</v>
      </c>
      <c r="F80" s="248"/>
      <c r="G80" s="249">
        <f>ROUND(E80*F80,2)</f>
        <v>0</v>
      </c>
      <c r="H80" s="248"/>
      <c r="I80" s="249">
        <f>ROUND(E80*H80,2)</f>
        <v>0</v>
      </c>
      <c r="J80" s="248"/>
      <c r="K80" s="249">
        <f>ROUND(E80*J80,2)</f>
        <v>0</v>
      </c>
      <c r="L80" s="249">
        <v>21</v>
      </c>
      <c r="M80" s="250">
        <f>G80*(1+L80/100)</f>
        <v>0</v>
      </c>
      <c r="N80" s="231">
        <v>0</v>
      </c>
      <c r="O80" s="231">
        <f>ROUND(E80*N80,2)</f>
        <v>0</v>
      </c>
      <c r="P80" s="231">
        <v>2.2000000000000002</v>
      </c>
      <c r="Q80" s="231">
        <f>ROUND(E80*P80,2)</f>
        <v>5.69</v>
      </c>
      <c r="R80" s="231"/>
      <c r="S80" s="231" t="s">
        <v>120</v>
      </c>
      <c r="T80" s="231" t="s">
        <v>120</v>
      </c>
      <c r="U80" s="231">
        <v>10.88</v>
      </c>
      <c r="V80" s="231">
        <f>ROUND(E80*U80,2)</f>
        <v>28.14</v>
      </c>
      <c r="W80" s="231"/>
      <c r="X80" s="231" t="s">
        <v>121</v>
      </c>
      <c r="Y80" s="211"/>
      <c r="Z80" s="211"/>
      <c r="AA80" s="211"/>
      <c r="AB80" s="211"/>
      <c r="AC80" s="211"/>
      <c r="AD80" s="211"/>
      <c r="AE80" s="211"/>
      <c r="AF80" s="211"/>
      <c r="AG80" s="211" t="s">
        <v>122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>
      <c r="A81" s="228"/>
      <c r="B81" s="229"/>
      <c r="C81" s="263" t="s">
        <v>128</v>
      </c>
      <c r="D81" s="235"/>
      <c r="E81" s="236"/>
      <c r="F81" s="231"/>
      <c r="G81" s="231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1"/>
      <c r="Z81" s="211"/>
      <c r="AA81" s="211"/>
      <c r="AB81" s="211"/>
      <c r="AC81" s="211"/>
      <c r="AD81" s="211"/>
      <c r="AE81" s="211"/>
      <c r="AF81" s="211"/>
      <c r="AG81" s="211" t="s">
        <v>124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>
      <c r="A82" s="228"/>
      <c r="B82" s="229"/>
      <c r="C82" s="264" t="s">
        <v>183</v>
      </c>
      <c r="D82" s="235"/>
      <c r="E82" s="236"/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1"/>
      <c r="Z82" s="211"/>
      <c r="AA82" s="211"/>
      <c r="AB82" s="211"/>
      <c r="AC82" s="211"/>
      <c r="AD82" s="211"/>
      <c r="AE82" s="211"/>
      <c r="AF82" s="211"/>
      <c r="AG82" s="211" t="s">
        <v>124</v>
      </c>
      <c r="AH82" s="211">
        <v>2</v>
      </c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>
      <c r="A83" s="228"/>
      <c r="B83" s="229"/>
      <c r="C83" s="263" t="s">
        <v>136</v>
      </c>
      <c r="D83" s="235"/>
      <c r="E83" s="236"/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1"/>
      <c r="Z83" s="211"/>
      <c r="AA83" s="211"/>
      <c r="AB83" s="211"/>
      <c r="AC83" s="211"/>
      <c r="AD83" s="211"/>
      <c r="AE83" s="211"/>
      <c r="AF83" s="211"/>
      <c r="AG83" s="211" t="s">
        <v>124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>
      <c r="A84" s="228"/>
      <c r="B84" s="229"/>
      <c r="C84" s="262" t="s">
        <v>145</v>
      </c>
      <c r="D84" s="233"/>
      <c r="E84" s="234">
        <v>1.94</v>
      </c>
      <c r="F84" s="231"/>
      <c r="G84" s="231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1"/>
      <c r="Z84" s="211"/>
      <c r="AA84" s="211"/>
      <c r="AB84" s="211"/>
      <c r="AC84" s="211"/>
      <c r="AD84" s="211"/>
      <c r="AE84" s="211"/>
      <c r="AF84" s="211"/>
      <c r="AG84" s="211" t="s">
        <v>124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>
      <c r="A85" s="228"/>
      <c r="B85" s="229"/>
      <c r="C85" s="262" t="s">
        <v>184</v>
      </c>
      <c r="D85" s="233"/>
      <c r="E85" s="234">
        <v>0.64600000000000002</v>
      </c>
      <c r="F85" s="231"/>
      <c r="G85" s="231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1"/>
      <c r="Z85" s="211"/>
      <c r="AA85" s="211"/>
      <c r="AB85" s="211"/>
      <c r="AC85" s="211"/>
      <c r="AD85" s="211"/>
      <c r="AE85" s="211"/>
      <c r="AF85" s="211"/>
      <c r="AG85" s="211" t="s">
        <v>124</v>
      </c>
      <c r="AH85" s="211">
        <v>0</v>
      </c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>
      <c r="A86" s="244">
        <v>12</v>
      </c>
      <c r="B86" s="245" t="s">
        <v>185</v>
      </c>
      <c r="C86" s="261" t="s">
        <v>186</v>
      </c>
      <c r="D86" s="246" t="s">
        <v>143</v>
      </c>
      <c r="E86" s="247">
        <v>3.879</v>
      </c>
      <c r="F86" s="248"/>
      <c r="G86" s="249">
        <f>ROUND(E86*F86,2)</f>
        <v>0</v>
      </c>
      <c r="H86" s="248"/>
      <c r="I86" s="249">
        <f>ROUND(E86*H86,2)</f>
        <v>0</v>
      </c>
      <c r="J86" s="248"/>
      <c r="K86" s="249">
        <f>ROUND(E86*J86,2)</f>
        <v>0</v>
      </c>
      <c r="L86" s="249">
        <v>21</v>
      </c>
      <c r="M86" s="250">
        <f>G86*(1+L86/100)</f>
        <v>0</v>
      </c>
      <c r="N86" s="231">
        <v>0</v>
      </c>
      <c r="O86" s="231">
        <f>ROUND(E86*N86,2)</f>
        <v>0</v>
      </c>
      <c r="P86" s="231">
        <v>2.2000000000000002</v>
      </c>
      <c r="Q86" s="231">
        <f>ROUND(E86*P86,2)</f>
        <v>8.5299999999999994</v>
      </c>
      <c r="R86" s="231"/>
      <c r="S86" s="231" t="s">
        <v>120</v>
      </c>
      <c r="T86" s="231" t="s">
        <v>120</v>
      </c>
      <c r="U86" s="231">
        <v>8.6999999999999993</v>
      </c>
      <c r="V86" s="231">
        <f>ROUND(E86*U86,2)</f>
        <v>33.75</v>
      </c>
      <c r="W86" s="231"/>
      <c r="X86" s="231" t="s">
        <v>121</v>
      </c>
      <c r="Y86" s="211"/>
      <c r="Z86" s="211"/>
      <c r="AA86" s="211"/>
      <c r="AB86" s="211"/>
      <c r="AC86" s="211"/>
      <c r="AD86" s="211"/>
      <c r="AE86" s="211"/>
      <c r="AF86" s="211"/>
      <c r="AG86" s="211" t="s">
        <v>122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>
      <c r="A87" s="228"/>
      <c r="B87" s="229"/>
      <c r="C87" s="263" t="s">
        <v>128</v>
      </c>
      <c r="D87" s="235"/>
      <c r="E87" s="236"/>
      <c r="F87" s="231"/>
      <c r="G87" s="231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1"/>
      <c r="Z87" s="211"/>
      <c r="AA87" s="211"/>
      <c r="AB87" s="211"/>
      <c r="AC87" s="211"/>
      <c r="AD87" s="211"/>
      <c r="AE87" s="211"/>
      <c r="AF87" s="211"/>
      <c r="AG87" s="211" t="s">
        <v>124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>
      <c r="A88" s="228"/>
      <c r="B88" s="229"/>
      <c r="C88" s="264" t="s">
        <v>187</v>
      </c>
      <c r="D88" s="235"/>
      <c r="E88" s="236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1"/>
      <c r="Z88" s="211"/>
      <c r="AA88" s="211"/>
      <c r="AB88" s="211"/>
      <c r="AC88" s="211"/>
      <c r="AD88" s="211"/>
      <c r="AE88" s="211"/>
      <c r="AF88" s="211"/>
      <c r="AG88" s="211" t="s">
        <v>124</v>
      </c>
      <c r="AH88" s="211">
        <v>2</v>
      </c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>
      <c r="A89" s="228"/>
      <c r="B89" s="229"/>
      <c r="C89" s="263" t="s">
        <v>136</v>
      </c>
      <c r="D89" s="235"/>
      <c r="E89" s="236"/>
      <c r="F89" s="231"/>
      <c r="G89" s="231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1"/>
      <c r="Z89" s="211"/>
      <c r="AA89" s="211"/>
      <c r="AB89" s="211"/>
      <c r="AC89" s="211"/>
      <c r="AD89" s="211"/>
      <c r="AE89" s="211"/>
      <c r="AF89" s="211"/>
      <c r="AG89" s="211" t="s">
        <v>124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>
      <c r="A90" s="228"/>
      <c r="B90" s="229"/>
      <c r="C90" s="262" t="s">
        <v>188</v>
      </c>
      <c r="D90" s="233"/>
      <c r="E90" s="234">
        <v>2.91</v>
      </c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11"/>
      <c r="Z90" s="211"/>
      <c r="AA90" s="211"/>
      <c r="AB90" s="211"/>
      <c r="AC90" s="211"/>
      <c r="AD90" s="211"/>
      <c r="AE90" s="211"/>
      <c r="AF90" s="211"/>
      <c r="AG90" s="211" t="s">
        <v>124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>
      <c r="A91" s="228"/>
      <c r="B91" s="229"/>
      <c r="C91" s="262" t="s">
        <v>189</v>
      </c>
      <c r="D91" s="233"/>
      <c r="E91" s="234">
        <v>0.96899999999999997</v>
      </c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1"/>
      <c r="Z91" s="211"/>
      <c r="AA91" s="211"/>
      <c r="AB91" s="211"/>
      <c r="AC91" s="211"/>
      <c r="AD91" s="211"/>
      <c r="AE91" s="211"/>
      <c r="AF91" s="211"/>
      <c r="AG91" s="211" t="s">
        <v>124</v>
      </c>
      <c r="AH91" s="211">
        <v>0</v>
      </c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>
      <c r="A92" s="244">
        <v>13</v>
      </c>
      <c r="B92" s="245" t="s">
        <v>190</v>
      </c>
      <c r="C92" s="261" t="s">
        <v>191</v>
      </c>
      <c r="D92" s="246" t="s">
        <v>118</v>
      </c>
      <c r="E92" s="247">
        <v>20.488</v>
      </c>
      <c r="F92" s="248"/>
      <c r="G92" s="249">
        <f>ROUND(E92*F92,2)</f>
        <v>0</v>
      </c>
      <c r="H92" s="248"/>
      <c r="I92" s="249">
        <f>ROUND(E92*H92,2)</f>
        <v>0</v>
      </c>
      <c r="J92" s="248"/>
      <c r="K92" s="249">
        <f>ROUND(E92*J92,2)</f>
        <v>0</v>
      </c>
      <c r="L92" s="249">
        <v>21</v>
      </c>
      <c r="M92" s="250">
        <f>G92*(1+L92/100)</f>
        <v>0</v>
      </c>
      <c r="N92" s="231">
        <v>0</v>
      </c>
      <c r="O92" s="231">
        <f>ROUND(E92*N92,2)</f>
        <v>0</v>
      </c>
      <c r="P92" s="231">
        <v>6.8000000000000005E-2</v>
      </c>
      <c r="Q92" s="231">
        <f>ROUND(E92*P92,2)</f>
        <v>1.39</v>
      </c>
      <c r="R92" s="231"/>
      <c r="S92" s="231" t="s">
        <v>120</v>
      </c>
      <c r="T92" s="231" t="s">
        <v>120</v>
      </c>
      <c r="U92" s="231">
        <v>0.3</v>
      </c>
      <c r="V92" s="231">
        <f>ROUND(E92*U92,2)</f>
        <v>6.15</v>
      </c>
      <c r="W92" s="231"/>
      <c r="X92" s="231" t="s">
        <v>121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151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>
      <c r="A93" s="228"/>
      <c r="B93" s="229"/>
      <c r="C93" s="262" t="s">
        <v>192</v>
      </c>
      <c r="D93" s="233"/>
      <c r="E93" s="234">
        <v>14.307</v>
      </c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1"/>
      <c r="Z93" s="211"/>
      <c r="AA93" s="211"/>
      <c r="AB93" s="211"/>
      <c r="AC93" s="211"/>
      <c r="AD93" s="211"/>
      <c r="AE93" s="211"/>
      <c r="AF93" s="211"/>
      <c r="AG93" s="211" t="s">
        <v>124</v>
      </c>
      <c r="AH93" s="211">
        <v>0</v>
      </c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>
      <c r="A94" s="228"/>
      <c r="B94" s="229"/>
      <c r="C94" s="262" t="s">
        <v>193</v>
      </c>
      <c r="D94" s="233"/>
      <c r="E94" s="234">
        <v>6.181</v>
      </c>
      <c r="F94" s="231"/>
      <c r="G94" s="231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1"/>
      <c r="Z94" s="211"/>
      <c r="AA94" s="211"/>
      <c r="AB94" s="211"/>
      <c r="AC94" s="211"/>
      <c r="AD94" s="211"/>
      <c r="AE94" s="211"/>
      <c r="AF94" s="211"/>
      <c r="AG94" s="211" t="s">
        <v>124</v>
      </c>
      <c r="AH94" s="211">
        <v>0</v>
      </c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2.5" outlineLevel="1">
      <c r="A95" s="244">
        <v>14</v>
      </c>
      <c r="B95" s="245" t="s">
        <v>194</v>
      </c>
      <c r="C95" s="261" t="s">
        <v>195</v>
      </c>
      <c r="D95" s="246" t="s">
        <v>118</v>
      </c>
      <c r="E95" s="247">
        <v>25.86</v>
      </c>
      <c r="F95" s="248"/>
      <c r="G95" s="249">
        <f>ROUND(E95*F95,2)</f>
        <v>0</v>
      </c>
      <c r="H95" s="248"/>
      <c r="I95" s="249">
        <f>ROUND(E95*H95,2)</f>
        <v>0</v>
      </c>
      <c r="J95" s="248"/>
      <c r="K95" s="249">
        <f>ROUND(E95*J95,2)</f>
        <v>0</v>
      </c>
      <c r="L95" s="249">
        <v>21</v>
      </c>
      <c r="M95" s="250">
        <f>G95*(1+L95/100)</f>
        <v>0</v>
      </c>
      <c r="N95" s="231">
        <v>0</v>
      </c>
      <c r="O95" s="231">
        <f>ROUND(E95*N95,2)</f>
        <v>0</v>
      </c>
      <c r="P95" s="231">
        <v>0.02</v>
      </c>
      <c r="Q95" s="231">
        <f>ROUND(E95*P95,2)</f>
        <v>0.52</v>
      </c>
      <c r="R95" s="231"/>
      <c r="S95" s="231" t="s">
        <v>120</v>
      </c>
      <c r="T95" s="231" t="s">
        <v>120</v>
      </c>
      <c r="U95" s="231">
        <v>0.23</v>
      </c>
      <c r="V95" s="231">
        <f>ROUND(E95*U95,2)</f>
        <v>5.95</v>
      </c>
      <c r="W95" s="231"/>
      <c r="X95" s="231" t="s">
        <v>121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122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>
      <c r="A96" s="228"/>
      <c r="B96" s="229"/>
      <c r="C96" s="263" t="s">
        <v>128</v>
      </c>
      <c r="D96" s="235"/>
      <c r="E96" s="236"/>
      <c r="F96" s="231"/>
      <c r="G96" s="231"/>
      <c r="H96" s="231"/>
      <c r="I96" s="231"/>
      <c r="J96" s="231"/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11"/>
      <c r="Z96" s="211"/>
      <c r="AA96" s="211"/>
      <c r="AB96" s="211"/>
      <c r="AC96" s="211"/>
      <c r="AD96" s="211"/>
      <c r="AE96" s="211"/>
      <c r="AF96" s="211"/>
      <c r="AG96" s="211" t="s">
        <v>124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>
      <c r="A97" s="228"/>
      <c r="B97" s="229"/>
      <c r="C97" s="264" t="s">
        <v>196</v>
      </c>
      <c r="D97" s="235"/>
      <c r="E97" s="236"/>
      <c r="F97" s="231"/>
      <c r="G97" s="231"/>
      <c r="H97" s="231"/>
      <c r="I97" s="231"/>
      <c r="J97" s="231"/>
      <c r="K97" s="231"/>
      <c r="L97" s="231"/>
      <c r="M97" s="231"/>
      <c r="N97" s="231"/>
      <c r="O97" s="231"/>
      <c r="P97" s="231"/>
      <c r="Q97" s="231"/>
      <c r="R97" s="231"/>
      <c r="S97" s="231"/>
      <c r="T97" s="231"/>
      <c r="U97" s="231"/>
      <c r="V97" s="231"/>
      <c r="W97" s="231"/>
      <c r="X97" s="231"/>
      <c r="Y97" s="211"/>
      <c r="Z97" s="211"/>
      <c r="AA97" s="211"/>
      <c r="AB97" s="211"/>
      <c r="AC97" s="211"/>
      <c r="AD97" s="211"/>
      <c r="AE97" s="211"/>
      <c r="AF97" s="211"/>
      <c r="AG97" s="211" t="s">
        <v>124</v>
      </c>
      <c r="AH97" s="211">
        <v>2</v>
      </c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>
      <c r="A98" s="228"/>
      <c r="B98" s="229"/>
      <c r="C98" s="263" t="s">
        <v>136</v>
      </c>
      <c r="D98" s="235"/>
      <c r="E98" s="236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1"/>
      <c r="Z98" s="211"/>
      <c r="AA98" s="211"/>
      <c r="AB98" s="211"/>
      <c r="AC98" s="211"/>
      <c r="AD98" s="211"/>
      <c r="AE98" s="211"/>
      <c r="AF98" s="211"/>
      <c r="AG98" s="211" t="s">
        <v>124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>
      <c r="A99" s="228"/>
      <c r="B99" s="229"/>
      <c r="C99" s="262" t="s">
        <v>197</v>
      </c>
      <c r="D99" s="233"/>
      <c r="E99" s="234">
        <v>19.399999999999999</v>
      </c>
      <c r="F99" s="231"/>
      <c r="G99" s="231"/>
      <c r="H99" s="231"/>
      <c r="I99" s="231"/>
      <c r="J99" s="231"/>
      <c r="K99" s="231"/>
      <c r="L99" s="231"/>
      <c r="M99" s="231"/>
      <c r="N99" s="231"/>
      <c r="O99" s="231"/>
      <c r="P99" s="231"/>
      <c r="Q99" s="231"/>
      <c r="R99" s="231"/>
      <c r="S99" s="231"/>
      <c r="T99" s="231"/>
      <c r="U99" s="231"/>
      <c r="V99" s="231"/>
      <c r="W99" s="231"/>
      <c r="X99" s="231"/>
      <c r="Y99" s="211"/>
      <c r="Z99" s="211"/>
      <c r="AA99" s="211"/>
      <c r="AB99" s="211"/>
      <c r="AC99" s="211"/>
      <c r="AD99" s="211"/>
      <c r="AE99" s="211"/>
      <c r="AF99" s="211"/>
      <c r="AG99" s="211" t="s">
        <v>124</v>
      </c>
      <c r="AH99" s="211">
        <v>0</v>
      </c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>
      <c r="A100" s="228"/>
      <c r="B100" s="229"/>
      <c r="C100" s="262" t="s">
        <v>198</v>
      </c>
      <c r="D100" s="233"/>
      <c r="E100" s="234">
        <v>6.46</v>
      </c>
      <c r="F100" s="231"/>
      <c r="G100" s="231"/>
      <c r="H100" s="231"/>
      <c r="I100" s="231"/>
      <c r="J100" s="231"/>
      <c r="K100" s="231"/>
      <c r="L100" s="231"/>
      <c r="M100" s="231"/>
      <c r="N100" s="231"/>
      <c r="O100" s="231"/>
      <c r="P100" s="231"/>
      <c r="Q100" s="231"/>
      <c r="R100" s="231"/>
      <c r="S100" s="231"/>
      <c r="T100" s="231"/>
      <c r="U100" s="231"/>
      <c r="V100" s="231"/>
      <c r="W100" s="231"/>
      <c r="X100" s="231"/>
      <c r="Y100" s="211"/>
      <c r="Z100" s="211"/>
      <c r="AA100" s="211"/>
      <c r="AB100" s="211"/>
      <c r="AC100" s="211"/>
      <c r="AD100" s="211"/>
      <c r="AE100" s="211"/>
      <c r="AF100" s="211"/>
      <c r="AG100" s="211" t="s">
        <v>124</v>
      </c>
      <c r="AH100" s="211">
        <v>0</v>
      </c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>
      <c r="A101" s="244">
        <v>15</v>
      </c>
      <c r="B101" s="245" t="s">
        <v>199</v>
      </c>
      <c r="C101" s="261" t="s">
        <v>200</v>
      </c>
      <c r="D101" s="246" t="s">
        <v>167</v>
      </c>
      <c r="E101" s="247">
        <v>11</v>
      </c>
      <c r="F101" s="248"/>
      <c r="G101" s="249">
        <f>ROUND(E101*F101,2)</f>
        <v>0</v>
      </c>
      <c r="H101" s="248"/>
      <c r="I101" s="249">
        <f>ROUND(E101*H101,2)</f>
        <v>0</v>
      </c>
      <c r="J101" s="248"/>
      <c r="K101" s="249">
        <f>ROUND(E101*J101,2)</f>
        <v>0</v>
      </c>
      <c r="L101" s="249">
        <v>21</v>
      </c>
      <c r="M101" s="250">
        <f>G101*(1+L101/100)</f>
        <v>0</v>
      </c>
      <c r="N101" s="231">
        <v>0</v>
      </c>
      <c r="O101" s="231">
        <f>ROUND(E101*N101,2)</f>
        <v>0</v>
      </c>
      <c r="P101" s="231">
        <v>0</v>
      </c>
      <c r="Q101" s="231">
        <f>ROUND(E101*P101,2)</f>
        <v>0</v>
      </c>
      <c r="R101" s="231"/>
      <c r="S101" s="231" t="s">
        <v>120</v>
      </c>
      <c r="T101" s="231" t="s">
        <v>120</v>
      </c>
      <c r="U101" s="231">
        <v>0.05</v>
      </c>
      <c r="V101" s="231">
        <f>ROUND(E101*U101,2)</f>
        <v>0.55000000000000004</v>
      </c>
      <c r="W101" s="231"/>
      <c r="X101" s="231" t="s">
        <v>121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122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outlineLevel="1">
      <c r="A102" s="228"/>
      <c r="B102" s="229"/>
      <c r="C102" s="262" t="s">
        <v>201</v>
      </c>
      <c r="D102" s="233"/>
      <c r="E102" s="234"/>
      <c r="F102" s="231"/>
      <c r="G102" s="231"/>
      <c r="H102" s="231"/>
      <c r="I102" s="231"/>
      <c r="J102" s="231"/>
      <c r="K102" s="231"/>
      <c r="L102" s="231"/>
      <c r="M102" s="231"/>
      <c r="N102" s="231"/>
      <c r="O102" s="231"/>
      <c r="P102" s="231"/>
      <c r="Q102" s="231"/>
      <c r="R102" s="231"/>
      <c r="S102" s="231"/>
      <c r="T102" s="231"/>
      <c r="U102" s="231"/>
      <c r="V102" s="231"/>
      <c r="W102" s="231"/>
      <c r="X102" s="231"/>
      <c r="Y102" s="211"/>
      <c r="Z102" s="211"/>
      <c r="AA102" s="211"/>
      <c r="AB102" s="211"/>
      <c r="AC102" s="211"/>
      <c r="AD102" s="211"/>
      <c r="AE102" s="211"/>
      <c r="AF102" s="211"/>
      <c r="AG102" s="211" t="s">
        <v>124</v>
      </c>
      <c r="AH102" s="211">
        <v>0</v>
      </c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>
      <c r="A103" s="228"/>
      <c r="B103" s="229"/>
      <c r="C103" s="262" t="s">
        <v>202</v>
      </c>
      <c r="D103" s="233"/>
      <c r="E103" s="234">
        <v>7</v>
      </c>
      <c r="F103" s="231"/>
      <c r="G103" s="231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1"/>
      <c r="Z103" s="211"/>
      <c r="AA103" s="211"/>
      <c r="AB103" s="211"/>
      <c r="AC103" s="211"/>
      <c r="AD103" s="211"/>
      <c r="AE103" s="211"/>
      <c r="AF103" s="211"/>
      <c r="AG103" s="211" t="s">
        <v>124</v>
      </c>
      <c r="AH103" s="211">
        <v>0</v>
      </c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outlineLevel="1">
      <c r="A104" s="228"/>
      <c r="B104" s="229"/>
      <c r="C104" s="262" t="s">
        <v>203</v>
      </c>
      <c r="D104" s="233"/>
      <c r="E104" s="234">
        <v>2</v>
      </c>
      <c r="F104" s="231"/>
      <c r="G104" s="231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124</v>
      </c>
      <c r="AH104" s="211">
        <v>0</v>
      </c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11"/>
      <c r="BB104" s="211"/>
      <c r="BC104" s="211"/>
      <c r="BD104" s="211"/>
      <c r="BE104" s="211"/>
      <c r="BF104" s="211"/>
      <c r="BG104" s="211"/>
      <c r="BH104" s="211"/>
    </row>
    <row r="105" spans="1:60" outlineLevel="1">
      <c r="A105" s="228"/>
      <c r="B105" s="229"/>
      <c r="C105" s="262" t="s">
        <v>204</v>
      </c>
      <c r="D105" s="233"/>
      <c r="E105" s="234">
        <v>2</v>
      </c>
      <c r="F105" s="231"/>
      <c r="G105" s="231"/>
      <c r="H105" s="231"/>
      <c r="I105" s="231"/>
      <c r="J105" s="231"/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124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ht="22.5" outlineLevel="1">
      <c r="A106" s="251">
        <v>16</v>
      </c>
      <c r="B106" s="252" t="s">
        <v>205</v>
      </c>
      <c r="C106" s="265" t="s">
        <v>206</v>
      </c>
      <c r="D106" s="253" t="s">
        <v>118</v>
      </c>
      <c r="E106" s="254">
        <v>10.46</v>
      </c>
      <c r="F106" s="255"/>
      <c r="G106" s="256">
        <f>ROUND(E106*F106,2)</f>
        <v>0</v>
      </c>
      <c r="H106" s="255"/>
      <c r="I106" s="256">
        <f>ROUND(E106*H106,2)</f>
        <v>0</v>
      </c>
      <c r="J106" s="255"/>
      <c r="K106" s="256">
        <f>ROUND(E106*J106,2)</f>
        <v>0</v>
      </c>
      <c r="L106" s="256">
        <v>21</v>
      </c>
      <c r="M106" s="257">
        <f>G106*(1+L106/100)</f>
        <v>0</v>
      </c>
      <c r="N106" s="231">
        <v>0</v>
      </c>
      <c r="O106" s="231">
        <f>ROUND(E106*N106,2)</f>
        <v>0</v>
      </c>
      <c r="P106" s="231">
        <v>0</v>
      </c>
      <c r="Q106" s="231">
        <f>ROUND(E106*P106,2)</f>
        <v>0</v>
      </c>
      <c r="R106" s="231"/>
      <c r="S106" s="231" t="s">
        <v>119</v>
      </c>
      <c r="T106" s="231" t="s">
        <v>150</v>
      </c>
      <c r="U106" s="231">
        <v>0</v>
      </c>
      <c r="V106" s="231">
        <f>ROUND(E106*U106,2)</f>
        <v>0</v>
      </c>
      <c r="W106" s="231"/>
      <c r="X106" s="231" t="s">
        <v>121</v>
      </c>
      <c r="Y106" s="211"/>
      <c r="Z106" s="211"/>
      <c r="AA106" s="211"/>
      <c r="AB106" s="211"/>
      <c r="AC106" s="211"/>
      <c r="AD106" s="211"/>
      <c r="AE106" s="211"/>
      <c r="AF106" s="211"/>
      <c r="AG106" s="211" t="s">
        <v>151</v>
      </c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>
      <c r="A107" s="244">
        <v>17</v>
      </c>
      <c r="B107" s="245" t="s">
        <v>207</v>
      </c>
      <c r="C107" s="261" t="s">
        <v>208</v>
      </c>
      <c r="D107" s="246" t="s">
        <v>118</v>
      </c>
      <c r="E107" s="247">
        <v>2.4</v>
      </c>
      <c r="F107" s="248"/>
      <c r="G107" s="249">
        <f>ROUND(E107*F107,2)</f>
        <v>0</v>
      </c>
      <c r="H107" s="248"/>
      <c r="I107" s="249">
        <f>ROUND(E107*H107,2)</f>
        <v>0</v>
      </c>
      <c r="J107" s="248"/>
      <c r="K107" s="249">
        <f>ROUND(E107*J107,2)</f>
        <v>0</v>
      </c>
      <c r="L107" s="249">
        <v>21</v>
      </c>
      <c r="M107" s="250">
        <f>G107*(1+L107/100)</f>
        <v>0</v>
      </c>
      <c r="N107" s="231">
        <v>1.17E-3</v>
      </c>
      <c r="O107" s="231">
        <f>ROUND(E107*N107,2)</f>
        <v>0</v>
      </c>
      <c r="P107" s="231">
        <v>7.5999999999999998E-2</v>
      </c>
      <c r="Q107" s="231">
        <f>ROUND(E107*P107,2)</f>
        <v>0.18</v>
      </c>
      <c r="R107" s="231"/>
      <c r="S107" s="231" t="s">
        <v>120</v>
      </c>
      <c r="T107" s="231" t="s">
        <v>120</v>
      </c>
      <c r="U107" s="231">
        <v>0.93899999999999995</v>
      </c>
      <c r="V107" s="231">
        <f>ROUND(E107*U107,2)</f>
        <v>2.25</v>
      </c>
      <c r="W107" s="231"/>
      <c r="X107" s="231" t="s">
        <v>121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122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>
      <c r="A108" s="228"/>
      <c r="B108" s="229"/>
      <c r="C108" s="262" t="s">
        <v>209</v>
      </c>
      <c r="D108" s="233"/>
      <c r="E108" s="234"/>
      <c r="F108" s="231"/>
      <c r="G108" s="231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124</v>
      </c>
      <c r="AH108" s="211">
        <v>0</v>
      </c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>
      <c r="A109" s="228"/>
      <c r="B109" s="229"/>
      <c r="C109" s="262" t="s">
        <v>210</v>
      </c>
      <c r="D109" s="233"/>
      <c r="E109" s="234">
        <v>2.4</v>
      </c>
      <c r="F109" s="231"/>
      <c r="G109" s="231"/>
      <c r="H109" s="231"/>
      <c r="I109" s="231"/>
      <c r="J109" s="231"/>
      <c r="K109" s="231"/>
      <c r="L109" s="231"/>
      <c r="M109" s="231"/>
      <c r="N109" s="231"/>
      <c r="O109" s="231"/>
      <c r="P109" s="231"/>
      <c r="Q109" s="231"/>
      <c r="R109" s="231"/>
      <c r="S109" s="231"/>
      <c r="T109" s="231"/>
      <c r="U109" s="231"/>
      <c r="V109" s="231"/>
      <c r="W109" s="231"/>
      <c r="X109" s="231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124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>
      <c r="A110" s="238" t="s">
        <v>114</v>
      </c>
      <c r="B110" s="239" t="s">
        <v>64</v>
      </c>
      <c r="C110" s="260" t="s">
        <v>65</v>
      </c>
      <c r="D110" s="240"/>
      <c r="E110" s="241"/>
      <c r="F110" s="242"/>
      <c r="G110" s="242">
        <f>SUMIF(AG111:AG111,"&lt;&gt;NOR",G111:G111)</f>
        <v>0</v>
      </c>
      <c r="H110" s="242"/>
      <c r="I110" s="242">
        <f>SUM(I111:I111)</f>
        <v>0</v>
      </c>
      <c r="J110" s="242"/>
      <c r="K110" s="242">
        <f>SUM(K111:K111)</f>
        <v>0</v>
      </c>
      <c r="L110" s="242"/>
      <c r="M110" s="243">
        <f>SUM(M111:M111)</f>
        <v>0</v>
      </c>
      <c r="N110" s="237"/>
      <c r="O110" s="237">
        <f>SUM(O111:O111)</f>
        <v>0</v>
      </c>
      <c r="P110" s="237"/>
      <c r="Q110" s="237">
        <f>SUM(Q111:Q111)</f>
        <v>0</v>
      </c>
      <c r="R110" s="237"/>
      <c r="S110" s="237"/>
      <c r="T110" s="237"/>
      <c r="U110" s="237"/>
      <c r="V110" s="237">
        <f>SUM(V111:V111)</f>
        <v>11.82</v>
      </c>
      <c r="W110" s="237"/>
      <c r="X110" s="237"/>
      <c r="AG110" t="s">
        <v>115</v>
      </c>
    </row>
    <row r="111" spans="1:60" outlineLevel="1">
      <c r="A111" s="251">
        <v>18</v>
      </c>
      <c r="B111" s="252" t="s">
        <v>211</v>
      </c>
      <c r="C111" s="265" t="s">
        <v>212</v>
      </c>
      <c r="D111" s="253" t="s">
        <v>161</v>
      </c>
      <c r="E111" s="254">
        <v>12.591089999999999</v>
      </c>
      <c r="F111" s="255"/>
      <c r="G111" s="256">
        <f>ROUND(E111*F111,2)</f>
        <v>0</v>
      </c>
      <c r="H111" s="255"/>
      <c r="I111" s="256">
        <f>ROUND(E111*H111,2)</f>
        <v>0</v>
      </c>
      <c r="J111" s="255"/>
      <c r="K111" s="256">
        <f>ROUND(E111*J111,2)</f>
        <v>0</v>
      </c>
      <c r="L111" s="256">
        <v>21</v>
      </c>
      <c r="M111" s="257">
        <f>G111*(1+L111/100)</f>
        <v>0</v>
      </c>
      <c r="N111" s="231">
        <v>0</v>
      </c>
      <c r="O111" s="231">
        <f>ROUND(E111*N111,2)</f>
        <v>0</v>
      </c>
      <c r="P111" s="231">
        <v>0</v>
      </c>
      <c r="Q111" s="231">
        <f>ROUND(E111*P111,2)</f>
        <v>0</v>
      </c>
      <c r="R111" s="231"/>
      <c r="S111" s="231" t="s">
        <v>120</v>
      </c>
      <c r="T111" s="231" t="s">
        <v>120</v>
      </c>
      <c r="U111" s="231">
        <v>0.9385</v>
      </c>
      <c r="V111" s="231">
        <f>ROUND(E111*U111,2)</f>
        <v>11.82</v>
      </c>
      <c r="W111" s="231"/>
      <c r="X111" s="231" t="s">
        <v>213</v>
      </c>
      <c r="Y111" s="211"/>
      <c r="Z111" s="211"/>
      <c r="AA111" s="211"/>
      <c r="AB111" s="211"/>
      <c r="AC111" s="211"/>
      <c r="AD111" s="211"/>
      <c r="AE111" s="211"/>
      <c r="AF111" s="211"/>
      <c r="AG111" s="211" t="s">
        <v>214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>
      <c r="A112" s="238" t="s">
        <v>114</v>
      </c>
      <c r="B112" s="239" t="s">
        <v>66</v>
      </c>
      <c r="C112" s="260" t="s">
        <v>67</v>
      </c>
      <c r="D112" s="240"/>
      <c r="E112" s="241"/>
      <c r="F112" s="242"/>
      <c r="G112" s="242">
        <f>SUMIF(AG113:AG169,"&lt;&gt;NOR",G113:G169)</f>
        <v>0</v>
      </c>
      <c r="H112" s="242"/>
      <c r="I112" s="242">
        <f>SUM(I113:I169)</f>
        <v>0</v>
      </c>
      <c r="J112" s="242"/>
      <c r="K112" s="242">
        <f>SUM(K113:K169)</f>
        <v>0</v>
      </c>
      <c r="L112" s="242"/>
      <c r="M112" s="243">
        <f>SUM(M113:M169)</f>
        <v>0</v>
      </c>
      <c r="N112" s="237"/>
      <c r="O112" s="237">
        <f>SUM(O113:O169)</f>
        <v>0.30000000000000004</v>
      </c>
      <c r="P112" s="237"/>
      <c r="Q112" s="237">
        <f>SUM(Q113:Q169)</f>
        <v>0.13</v>
      </c>
      <c r="R112" s="237"/>
      <c r="S112" s="237"/>
      <c r="T112" s="237"/>
      <c r="U112" s="237"/>
      <c r="V112" s="237">
        <f>SUM(V113:V169)</f>
        <v>35.450000000000003</v>
      </c>
      <c r="W112" s="237"/>
      <c r="X112" s="237"/>
      <c r="AG112" t="s">
        <v>115</v>
      </c>
    </row>
    <row r="113" spans="1:60" ht="22.5" outlineLevel="1">
      <c r="A113" s="244">
        <v>19</v>
      </c>
      <c r="B113" s="245" t="s">
        <v>215</v>
      </c>
      <c r="C113" s="261" t="s">
        <v>216</v>
      </c>
      <c r="D113" s="246" t="s">
        <v>118</v>
      </c>
      <c r="E113" s="247">
        <v>32.277799999999999</v>
      </c>
      <c r="F113" s="248"/>
      <c r="G113" s="249">
        <f>ROUND(E113*F113,2)</f>
        <v>0</v>
      </c>
      <c r="H113" s="248"/>
      <c r="I113" s="249">
        <f>ROUND(E113*H113,2)</f>
        <v>0</v>
      </c>
      <c r="J113" s="248"/>
      <c r="K113" s="249">
        <f>ROUND(E113*J113,2)</f>
        <v>0</v>
      </c>
      <c r="L113" s="249">
        <v>21</v>
      </c>
      <c r="M113" s="250">
        <f>G113*(1+L113/100)</f>
        <v>0</v>
      </c>
      <c r="N113" s="231">
        <v>3.3E-4</v>
      </c>
      <c r="O113" s="231">
        <f>ROUND(E113*N113,2)</f>
        <v>0.01</v>
      </c>
      <c r="P113" s="231">
        <v>0</v>
      </c>
      <c r="Q113" s="231">
        <f>ROUND(E113*P113,2)</f>
        <v>0</v>
      </c>
      <c r="R113" s="231"/>
      <c r="S113" s="231" t="s">
        <v>120</v>
      </c>
      <c r="T113" s="231" t="s">
        <v>120</v>
      </c>
      <c r="U113" s="231">
        <v>2.75E-2</v>
      </c>
      <c r="V113" s="231">
        <f>ROUND(E113*U113,2)</f>
        <v>0.89</v>
      </c>
      <c r="W113" s="231"/>
      <c r="X113" s="231" t="s">
        <v>121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217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>
      <c r="A114" s="228"/>
      <c r="B114" s="229"/>
      <c r="C114" s="262" t="s">
        <v>218</v>
      </c>
      <c r="D114" s="233"/>
      <c r="E114" s="234"/>
      <c r="F114" s="231"/>
      <c r="G114" s="231"/>
      <c r="H114" s="231"/>
      <c r="I114" s="231"/>
      <c r="J114" s="231"/>
      <c r="K114" s="231"/>
      <c r="L114" s="231"/>
      <c r="M114" s="231"/>
      <c r="N114" s="231"/>
      <c r="O114" s="231"/>
      <c r="P114" s="231"/>
      <c r="Q114" s="231"/>
      <c r="R114" s="231"/>
      <c r="S114" s="231"/>
      <c r="T114" s="231"/>
      <c r="U114" s="231"/>
      <c r="V114" s="231"/>
      <c r="W114" s="231"/>
      <c r="X114" s="231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124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ht="22.5" outlineLevel="1">
      <c r="A115" s="228"/>
      <c r="B115" s="229"/>
      <c r="C115" s="262" t="s">
        <v>219</v>
      </c>
      <c r="D115" s="233"/>
      <c r="E115" s="234"/>
      <c r="F115" s="231"/>
      <c r="G115" s="231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124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>
      <c r="A116" s="228"/>
      <c r="B116" s="229"/>
      <c r="C116" s="262" t="s">
        <v>220</v>
      </c>
      <c r="D116" s="233"/>
      <c r="E116" s="234"/>
      <c r="F116" s="231"/>
      <c r="G116" s="231"/>
      <c r="H116" s="231"/>
      <c r="I116" s="231"/>
      <c r="J116" s="231"/>
      <c r="K116" s="231"/>
      <c r="L116" s="231"/>
      <c r="M116" s="231"/>
      <c r="N116" s="231"/>
      <c r="O116" s="231"/>
      <c r="P116" s="231"/>
      <c r="Q116" s="231"/>
      <c r="R116" s="231"/>
      <c r="S116" s="231"/>
      <c r="T116" s="231"/>
      <c r="U116" s="231"/>
      <c r="V116" s="231"/>
      <c r="W116" s="231"/>
      <c r="X116" s="231"/>
      <c r="Y116" s="211"/>
      <c r="Z116" s="211"/>
      <c r="AA116" s="211"/>
      <c r="AB116" s="211"/>
      <c r="AC116" s="211"/>
      <c r="AD116" s="211"/>
      <c r="AE116" s="211"/>
      <c r="AF116" s="211"/>
      <c r="AG116" s="211" t="s">
        <v>124</v>
      </c>
      <c r="AH116" s="211">
        <v>0</v>
      </c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ht="22.5" outlineLevel="1">
      <c r="A117" s="228"/>
      <c r="B117" s="229"/>
      <c r="C117" s="262" t="s">
        <v>221</v>
      </c>
      <c r="D117" s="233"/>
      <c r="E117" s="234"/>
      <c r="F117" s="231"/>
      <c r="G117" s="231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124</v>
      </c>
      <c r="AH117" s="211">
        <v>0</v>
      </c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>
      <c r="A118" s="228"/>
      <c r="B118" s="229"/>
      <c r="C118" s="262" t="s">
        <v>222</v>
      </c>
      <c r="D118" s="233"/>
      <c r="E118" s="234">
        <v>23.8978</v>
      </c>
      <c r="F118" s="231"/>
      <c r="G118" s="231"/>
      <c r="H118" s="231"/>
      <c r="I118" s="231"/>
      <c r="J118" s="231"/>
      <c r="K118" s="231"/>
      <c r="L118" s="231"/>
      <c r="M118" s="231"/>
      <c r="N118" s="231"/>
      <c r="O118" s="231"/>
      <c r="P118" s="231"/>
      <c r="Q118" s="231"/>
      <c r="R118" s="231"/>
      <c r="S118" s="231"/>
      <c r="T118" s="231"/>
      <c r="U118" s="231"/>
      <c r="V118" s="231"/>
      <c r="W118" s="231"/>
      <c r="X118" s="231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124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>
      <c r="A119" s="228"/>
      <c r="B119" s="229"/>
      <c r="C119" s="263" t="s">
        <v>128</v>
      </c>
      <c r="D119" s="235"/>
      <c r="E119" s="236"/>
      <c r="F119" s="231"/>
      <c r="G119" s="231"/>
      <c r="H119" s="231"/>
      <c r="I119" s="231"/>
      <c r="J119" s="231"/>
      <c r="K119" s="231"/>
      <c r="L119" s="231"/>
      <c r="M119" s="231"/>
      <c r="N119" s="231"/>
      <c r="O119" s="231"/>
      <c r="P119" s="231"/>
      <c r="Q119" s="231"/>
      <c r="R119" s="231"/>
      <c r="S119" s="231"/>
      <c r="T119" s="231"/>
      <c r="U119" s="231"/>
      <c r="V119" s="231"/>
      <c r="W119" s="231"/>
      <c r="X119" s="231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124</v>
      </c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>
      <c r="A120" s="228"/>
      <c r="B120" s="229"/>
      <c r="C120" s="264" t="s">
        <v>223</v>
      </c>
      <c r="D120" s="235"/>
      <c r="E120" s="236">
        <v>5.08</v>
      </c>
      <c r="F120" s="231"/>
      <c r="G120" s="231"/>
      <c r="H120" s="231"/>
      <c r="I120" s="231"/>
      <c r="J120" s="231"/>
      <c r="K120" s="231"/>
      <c r="L120" s="231"/>
      <c r="M120" s="231"/>
      <c r="N120" s="231"/>
      <c r="O120" s="231"/>
      <c r="P120" s="231"/>
      <c r="Q120" s="231"/>
      <c r="R120" s="231"/>
      <c r="S120" s="231"/>
      <c r="T120" s="231"/>
      <c r="U120" s="231"/>
      <c r="V120" s="231"/>
      <c r="W120" s="231"/>
      <c r="X120" s="231"/>
      <c r="Y120" s="211"/>
      <c r="Z120" s="211"/>
      <c r="AA120" s="211"/>
      <c r="AB120" s="211"/>
      <c r="AC120" s="211"/>
      <c r="AD120" s="211"/>
      <c r="AE120" s="211"/>
      <c r="AF120" s="211"/>
      <c r="AG120" s="211" t="s">
        <v>124</v>
      </c>
      <c r="AH120" s="211">
        <v>2</v>
      </c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>
      <c r="A121" s="228"/>
      <c r="B121" s="229"/>
      <c r="C121" s="264" t="s">
        <v>224</v>
      </c>
      <c r="D121" s="235"/>
      <c r="E121" s="236">
        <v>3.3</v>
      </c>
      <c r="F121" s="231"/>
      <c r="G121" s="231"/>
      <c r="H121" s="231"/>
      <c r="I121" s="231"/>
      <c r="J121" s="231"/>
      <c r="K121" s="231"/>
      <c r="L121" s="231"/>
      <c r="M121" s="231"/>
      <c r="N121" s="231"/>
      <c r="O121" s="231"/>
      <c r="P121" s="231"/>
      <c r="Q121" s="231"/>
      <c r="R121" s="231"/>
      <c r="S121" s="231"/>
      <c r="T121" s="231"/>
      <c r="U121" s="231"/>
      <c r="V121" s="231"/>
      <c r="W121" s="231"/>
      <c r="X121" s="231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124</v>
      </c>
      <c r="AH121" s="211">
        <v>2</v>
      </c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>
      <c r="A122" s="228"/>
      <c r="B122" s="229"/>
      <c r="C122" s="263" t="s">
        <v>136</v>
      </c>
      <c r="D122" s="235"/>
      <c r="E122" s="236"/>
      <c r="F122" s="231"/>
      <c r="G122" s="231"/>
      <c r="H122" s="231"/>
      <c r="I122" s="231"/>
      <c r="J122" s="231"/>
      <c r="K122" s="231"/>
      <c r="L122" s="231"/>
      <c r="M122" s="231"/>
      <c r="N122" s="231"/>
      <c r="O122" s="231"/>
      <c r="P122" s="231"/>
      <c r="Q122" s="231"/>
      <c r="R122" s="231"/>
      <c r="S122" s="231"/>
      <c r="T122" s="231"/>
      <c r="U122" s="231"/>
      <c r="V122" s="231"/>
      <c r="W122" s="231"/>
      <c r="X122" s="231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124</v>
      </c>
      <c r="AH122" s="211"/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>
      <c r="A123" s="228"/>
      <c r="B123" s="229"/>
      <c r="C123" s="262" t="s">
        <v>225</v>
      </c>
      <c r="D123" s="233"/>
      <c r="E123" s="234">
        <v>8.3800000000000008</v>
      </c>
      <c r="F123" s="231"/>
      <c r="G123" s="231"/>
      <c r="H123" s="231"/>
      <c r="I123" s="231"/>
      <c r="J123" s="231"/>
      <c r="K123" s="231"/>
      <c r="L123" s="231"/>
      <c r="M123" s="231"/>
      <c r="N123" s="231"/>
      <c r="O123" s="231"/>
      <c r="P123" s="231"/>
      <c r="Q123" s="231"/>
      <c r="R123" s="231"/>
      <c r="S123" s="231"/>
      <c r="T123" s="231"/>
      <c r="U123" s="231"/>
      <c r="V123" s="231"/>
      <c r="W123" s="231"/>
      <c r="X123" s="231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124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ht="22.5" outlineLevel="1">
      <c r="A124" s="244">
        <v>20</v>
      </c>
      <c r="B124" s="245" t="s">
        <v>226</v>
      </c>
      <c r="C124" s="261" t="s">
        <v>227</v>
      </c>
      <c r="D124" s="246" t="s">
        <v>118</v>
      </c>
      <c r="E124" s="247">
        <v>32.4</v>
      </c>
      <c r="F124" s="248"/>
      <c r="G124" s="249">
        <f>ROUND(E124*F124,2)</f>
        <v>0</v>
      </c>
      <c r="H124" s="248"/>
      <c r="I124" s="249">
        <f>ROUND(E124*H124,2)</f>
        <v>0</v>
      </c>
      <c r="J124" s="248"/>
      <c r="K124" s="249">
        <f>ROUND(E124*J124,2)</f>
        <v>0</v>
      </c>
      <c r="L124" s="249">
        <v>21</v>
      </c>
      <c r="M124" s="250">
        <f>G124*(1+L124/100)</f>
        <v>0</v>
      </c>
      <c r="N124" s="231">
        <v>5.7000000000000002E-3</v>
      </c>
      <c r="O124" s="231">
        <f>ROUND(E124*N124,2)</f>
        <v>0.18</v>
      </c>
      <c r="P124" s="231">
        <v>0</v>
      </c>
      <c r="Q124" s="231">
        <f>ROUND(E124*P124,2)</f>
        <v>0</v>
      </c>
      <c r="R124" s="231"/>
      <c r="S124" s="231" t="s">
        <v>120</v>
      </c>
      <c r="T124" s="231" t="s">
        <v>120</v>
      </c>
      <c r="U124" s="231">
        <v>0.22991</v>
      </c>
      <c r="V124" s="231">
        <f>ROUND(E124*U124,2)</f>
        <v>7.45</v>
      </c>
      <c r="W124" s="231"/>
      <c r="X124" s="231" t="s">
        <v>121</v>
      </c>
      <c r="Y124" s="211"/>
      <c r="Z124" s="211"/>
      <c r="AA124" s="211"/>
      <c r="AB124" s="211"/>
      <c r="AC124" s="211"/>
      <c r="AD124" s="211"/>
      <c r="AE124" s="211"/>
      <c r="AF124" s="211"/>
      <c r="AG124" s="211" t="s">
        <v>217</v>
      </c>
      <c r="AH124" s="211"/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outlineLevel="1">
      <c r="A125" s="228"/>
      <c r="B125" s="229"/>
      <c r="C125" s="262" t="s">
        <v>228</v>
      </c>
      <c r="D125" s="233"/>
      <c r="E125" s="234"/>
      <c r="F125" s="231"/>
      <c r="G125" s="231"/>
      <c r="H125" s="231"/>
      <c r="I125" s="231"/>
      <c r="J125" s="231"/>
      <c r="K125" s="231"/>
      <c r="L125" s="231"/>
      <c r="M125" s="231"/>
      <c r="N125" s="231"/>
      <c r="O125" s="231"/>
      <c r="P125" s="231"/>
      <c r="Q125" s="231"/>
      <c r="R125" s="231"/>
      <c r="S125" s="231"/>
      <c r="T125" s="231"/>
      <c r="U125" s="231"/>
      <c r="V125" s="231"/>
      <c r="W125" s="231"/>
      <c r="X125" s="231"/>
      <c r="Y125" s="211"/>
      <c r="Z125" s="211"/>
      <c r="AA125" s="211"/>
      <c r="AB125" s="211"/>
      <c r="AC125" s="211"/>
      <c r="AD125" s="211"/>
      <c r="AE125" s="211"/>
      <c r="AF125" s="211"/>
      <c r="AG125" s="211" t="s">
        <v>124</v>
      </c>
      <c r="AH125" s="211">
        <v>0</v>
      </c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outlineLevel="1">
      <c r="A126" s="228"/>
      <c r="B126" s="229"/>
      <c r="C126" s="262" t="s">
        <v>218</v>
      </c>
      <c r="D126" s="233"/>
      <c r="E126" s="234"/>
      <c r="F126" s="231"/>
      <c r="G126" s="231"/>
      <c r="H126" s="231"/>
      <c r="I126" s="231"/>
      <c r="J126" s="231"/>
      <c r="K126" s="231"/>
      <c r="L126" s="231"/>
      <c r="M126" s="231"/>
      <c r="N126" s="231"/>
      <c r="O126" s="231"/>
      <c r="P126" s="231"/>
      <c r="Q126" s="231"/>
      <c r="R126" s="231"/>
      <c r="S126" s="231"/>
      <c r="T126" s="231"/>
      <c r="U126" s="231"/>
      <c r="V126" s="231"/>
      <c r="W126" s="231"/>
      <c r="X126" s="231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124</v>
      </c>
      <c r="AH126" s="211">
        <v>0</v>
      </c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11"/>
      <c r="BB126" s="211"/>
      <c r="BC126" s="211"/>
      <c r="BD126" s="211"/>
      <c r="BE126" s="211"/>
      <c r="BF126" s="211"/>
      <c r="BG126" s="211"/>
      <c r="BH126" s="211"/>
    </row>
    <row r="127" spans="1:60" ht="22.5" outlineLevel="1">
      <c r="A127" s="228"/>
      <c r="B127" s="229"/>
      <c r="C127" s="262" t="s">
        <v>219</v>
      </c>
      <c r="D127" s="233"/>
      <c r="E127" s="234"/>
      <c r="F127" s="231"/>
      <c r="G127" s="231"/>
      <c r="H127" s="231"/>
      <c r="I127" s="231"/>
      <c r="J127" s="231"/>
      <c r="K127" s="231"/>
      <c r="L127" s="231"/>
      <c r="M127" s="231"/>
      <c r="N127" s="231"/>
      <c r="O127" s="231"/>
      <c r="P127" s="231"/>
      <c r="Q127" s="231"/>
      <c r="R127" s="231"/>
      <c r="S127" s="231"/>
      <c r="T127" s="231"/>
      <c r="U127" s="231"/>
      <c r="V127" s="231"/>
      <c r="W127" s="231"/>
      <c r="X127" s="231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124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>
      <c r="A128" s="228"/>
      <c r="B128" s="229"/>
      <c r="C128" s="262" t="s">
        <v>220</v>
      </c>
      <c r="D128" s="233"/>
      <c r="E128" s="234"/>
      <c r="F128" s="231"/>
      <c r="G128" s="231"/>
      <c r="H128" s="231"/>
      <c r="I128" s="231"/>
      <c r="J128" s="231"/>
      <c r="K128" s="231"/>
      <c r="L128" s="231"/>
      <c r="M128" s="231"/>
      <c r="N128" s="231"/>
      <c r="O128" s="231"/>
      <c r="P128" s="231"/>
      <c r="Q128" s="231"/>
      <c r="R128" s="231"/>
      <c r="S128" s="231"/>
      <c r="T128" s="231"/>
      <c r="U128" s="231"/>
      <c r="V128" s="231"/>
      <c r="W128" s="231"/>
      <c r="X128" s="231"/>
      <c r="Y128" s="211"/>
      <c r="Z128" s="211"/>
      <c r="AA128" s="211"/>
      <c r="AB128" s="211"/>
      <c r="AC128" s="211"/>
      <c r="AD128" s="211"/>
      <c r="AE128" s="211"/>
      <c r="AF128" s="211"/>
      <c r="AG128" s="211" t="s">
        <v>124</v>
      </c>
      <c r="AH128" s="211">
        <v>0</v>
      </c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ht="22.5" outlineLevel="1">
      <c r="A129" s="228"/>
      <c r="B129" s="229"/>
      <c r="C129" s="262" t="s">
        <v>221</v>
      </c>
      <c r="D129" s="233"/>
      <c r="E129" s="234"/>
      <c r="F129" s="231"/>
      <c r="G129" s="231"/>
      <c r="H129" s="231"/>
      <c r="I129" s="231"/>
      <c r="J129" s="231"/>
      <c r="K129" s="231"/>
      <c r="L129" s="231"/>
      <c r="M129" s="231"/>
      <c r="N129" s="231"/>
      <c r="O129" s="231"/>
      <c r="P129" s="231"/>
      <c r="Q129" s="231"/>
      <c r="R129" s="231"/>
      <c r="S129" s="231"/>
      <c r="T129" s="231"/>
      <c r="U129" s="231"/>
      <c r="V129" s="231"/>
      <c r="W129" s="231"/>
      <c r="X129" s="231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124</v>
      </c>
      <c r="AH129" s="211">
        <v>0</v>
      </c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>
      <c r="A130" s="228"/>
      <c r="B130" s="229"/>
      <c r="C130" s="262" t="s">
        <v>229</v>
      </c>
      <c r="D130" s="233"/>
      <c r="E130" s="234"/>
      <c r="F130" s="231"/>
      <c r="G130" s="231"/>
      <c r="H130" s="231"/>
      <c r="I130" s="231"/>
      <c r="J130" s="231"/>
      <c r="K130" s="231"/>
      <c r="L130" s="231"/>
      <c r="M130" s="231"/>
      <c r="N130" s="231"/>
      <c r="O130" s="231"/>
      <c r="P130" s="231"/>
      <c r="Q130" s="231"/>
      <c r="R130" s="231"/>
      <c r="S130" s="231"/>
      <c r="T130" s="231"/>
      <c r="U130" s="231"/>
      <c r="V130" s="231"/>
      <c r="W130" s="231"/>
      <c r="X130" s="231"/>
      <c r="Y130" s="211"/>
      <c r="Z130" s="211"/>
      <c r="AA130" s="211"/>
      <c r="AB130" s="211"/>
      <c r="AC130" s="211"/>
      <c r="AD130" s="211"/>
      <c r="AE130" s="211"/>
      <c r="AF130" s="211"/>
      <c r="AG130" s="211" t="s">
        <v>124</v>
      </c>
      <c r="AH130" s="211">
        <v>0</v>
      </c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>
      <c r="A131" s="228"/>
      <c r="B131" s="229"/>
      <c r="C131" s="262" t="s">
        <v>230</v>
      </c>
      <c r="D131" s="233"/>
      <c r="E131" s="234"/>
      <c r="F131" s="231"/>
      <c r="G131" s="231"/>
      <c r="H131" s="231"/>
      <c r="I131" s="231"/>
      <c r="J131" s="231"/>
      <c r="K131" s="231"/>
      <c r="L131" s="231"/>
      <c r="M131" s="231"/>
      <c r="N131" s="231"/>
      <c r="O131" s="231"/>
      <c r="P131" s="231"/>
      <c r="Q131" s="231"/>
      <c r="R131" s="231"/>
      <c r="S131" s="231"/>
      <c r="T131" s="231"/>
      <c r="U131" s="231"/>
      <c r="V131" s="231"/>
      <c r="W131" s="231"/>
      <c r="X131" s="231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124</v>
      </c>
      <c r="AH131" s="211">
        <v>0</v>
      </c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>
      <c r="A132" s="228"/>
      <c r="B132" s="229"/>
      <c r="C132" s="262" t="s">
        <v>231</v>
      </c>
      <c r="D132" s="233"/>
      <c r="E132" s="234">
        <v>24</v>
      </c>
      <c r="F132" s="231"/>
      <c r="G132" s="231"/>
      <c r="H132" s="231"/>
      <c r="I132" s="231"/>
      <c r="J132" s="231"/>
      <c r="K132" s="231"/>
      <c r="L132" s="231"/>
      <c r="M132" s="231"/>
      <c r="N132" s="231"/>
      <c r="O132" s="231"/>
      <c r="P132" s="231"/>
      <c r="Q132" s="231"/>
      <c r="R132" s="231"/>
      <c r="S132" s="231"/>
      <c r="T132" s="231"/>
      <c r="U132" s="231"/>
      <c r="V132" s="231"/>
      <c r="W132" s="231"/>
      <c r="X132" s="231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124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outlineLevel="1">
      <c r="A133" s="228"/>
      <c r="B133" s="229"/>
      <c r="C133" s="262" t="s">
        <v>232</v>
      </c>
      <c r="D133" s="233"/>
      <c r="E133" s="234">
        <v>8.4</v>
      </c>
      <c r="F133" s="231"/>
      <c r="G133" s="231"/>
      <c r="H133" s="231"/>
      <c r="I133" s="231"/>
      <c r="J133" s="231"/>
      <c r="K133" s="231"/>
      <c r="L133" s="231"/>
      <c r="M133" s="231"/>
      <c r="N133" s="231"/>
      <c r="O133" s="231"/>
      <c r="P133" s="231"/>
      <c r="Q133" s="231"/>
      <c r="R133" s="231"/>
      <c r="S133" s="231"/>
      <c r="T133" s="231"/>
      <c r="U133" s="231"/>
      <c r="V133" s="231"/>
      <c r="W133" s="231"/>
      <c r="X133" s="231"/>
      <c r="Y133" s="211"/>
      <c r="Z133" s="211"/>
      <c r="AA133" s="211"/>
      <c r="AB133" s="211"/>
      <c r="AC133" s="211"/>
      <c r="AD133" s="211"/>
      <c r="AE133" s="211"/>
      <c r="AF133" s="211"/>
      <c r="AG133" s="211" t="s">
        <v>124</v>
      </c>
      <c r="AH133" s="211">
        <v>0</v>
      </c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>
      <c r="A134" s="244">
        <v>21</v>
      </c>
      <c r="B134" s="245" t="s">
        <v>233</v>
      </c>
      <c r="C134" s="261" t="s">
        <v>234</v>
      </c>
      <c r="D134" s="246" t="s">
        <v>118</v>
      </c>
      <c r="E134" s="247">
        <v>25.86</v>
      </c>
      <c r="F134" s="248"/>
      <c r="G134" s="249">
        <f>ROUND(E134*F134,2)</f>
        <v>0</v>
      </c>
      <c r="H134" s="248"/>
      <c r="I134" s="249">
        <f>ROUND(E134*H134,2)</f>
        <v>0</v>
      </c>
      <c r="J134" s="248"/>
      <c r="K134" s="249">
        <f>ROUND(E134*J134,2)</f>
        <v>0</v>
      </c>
      <c r="L134" s="249">
        <v>21</v>
      </c>
      <c r="M134" s="250">
        <f>G134*(1+L134/100)</f>
        <v>0</v>
      </c>
      <c r="N134" s="231">
        <v>0</v>
      </c>
      <c r="O134" s="231">
        <f>ROUND(E134*N134,2)</f>
        <v>0</v>
      </c>
      <c r="P134" s="231">
        <v>4.8700000000000002E-3</v>
      </c>
      <c r="Q134" s="231">
        <f>ROUND(E134*P134,2)</f>
        <v>0.13</v>
      </c>
      <c r="R134" s="231"/>
      <c r="S134" s="231" t="s">
        <v>120</v>
      </c>
      <c r="T134" s="231" t="s">
        <v>120</v>
      </c>
      <c r="U134" s="231">
        <v>4.1000000000000002E-2</v>
      </c>
      <c r="V134" s="231">
        <f>ROUND(E134*U134,2)</f>
        <v>1.06</v>
      </c>
      <c r="W134" s="231"/>
      <c r="X134" s="231" t="s">
        <v>121</v>
      </c>
      <c r="Y134" s="211"/>
      <c r="Z134" s="211"/>
      <c r="AA134" s="211"/>
      <c r="AB134" s="211"/>
      <c r="AC134" s="211"/>
      <c r="AD134" s="211"/>
      <c r="AE134" s="211"/>
      <c r="AF134" s="211"/>
      <c r="AG134" s="211" t="s">
        <v>217</v>
      </c>
      <c r="AH134" s="211"/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>
      <c r="A135" s="228"/>
      <c r="B135" s="229"/>
      <c r="C135" s="263" t="s">
        <v>128</v>
      </c>
      <c r="D135" s="235"/>
      <c r="E135" s="236"/>
      <c r="F135" s="231"/>
      <c r="G135" s="231"/>
      <c r="H135" s="231"/>
      <c r="I135" s="231"/>
      <c r="J135" s="231"/>
      <c r="K135" s="231"/>
      <c r="L135" s="231"/>
      <c r="M135" s="231"/>
      <c r="N135" s="231"/>
      <c r="O135" s="231"/>
      <c r="P135" s="231"/>
      <c r="Q135" s="231"/>
      <c r="R135" s="231"/>
      <c r="S135" s="231"/>
      <c r="T135" s="231"/>
      <c r="U135" s="231"/>
      <c r="V135" s="231"/>
      <c r="W135" s="231"/>
      <c r="X135" s="231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124</v>
      </c>
      <c r="AH135" s="211"/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>
      <c r="A136" s="228"/>
      <c r="B136" s="229"/>
      <c r="C136" s="264" t="s">
        <v>196</v>
      </c>
      <c r="D136" s="235"/>
      <c r="E136" s="236"/>
      <c r="F136" s="231"/>
      <c r="G136" s="231"/>
      <c r="H136" s="231"/>
      <c r="I136" s="231"/>
      <c r="J136" s="231"/>
      <c r="K136" s="231"/>
      <c r="L136" s="231"/>
      <c r="M136" s="231"/>
      <c r="N136" s="231"/>
      <c r="O136" s="231"/>
      <c r="P136" s="231"/>
      <c r="Q136" s="231"/>
      <c r="R136" s="231"/>
      <c r="S136" s="231"/>
      <c r="T136" s="231"/>
      <c r="U136" s="231"/>
      <c r="V136" s="231"/>
      <c r="W136" s="231"/>
      <c r="X136" s="231"/>
      <c r="Y136" s="211"/>
      <c r="Z136" s="211"/>
      <c r="AA136" s="211"/>
      <c r="AB136" s="211"/>
      <c r="AC136" s="211"/>
      <c r="AD136" s="211"/>
      <c r="AE136" s="211"/>
      <c r="AF136" s="211"/>
      <c r="AG136" s="211" t="s">
        <v>124</v>
      </c>
      <c r="AH136" s="211">
        <v>2</v>
      </c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outlineLevel="1">
      <c r="A137" s="228"/>
      <c r="B137" s="229"/>
      <c r="C137" s="263" t="s">
        <v>136</v>
      </c>
      <c r="D137" s="235"/>
      <c r="E137" s="236"/>
      <c r="F137" s="231"/>
      <c r="G137" s="231"/>
      <c r="H137" s="231"/>
      <c r="I137" s="231"/>
      <c r="J137" s="231"/>
      <c r="K137" s="231"/>
      <c r="L137" s="231"/>
      <c r="M137" s="231"/>
      <c r="N137" s="231"/>
      <c r="O137" s="231"/>
      <c r="P137" s="231"/>
      <c r="Q137" s="231"/>
      <c r="R137" s="231"/>
      <c r="S137" s="231"/>
      <c r="T137" s="231"/>
      <c r="U137" s="231"/>
      <c r="V137" s="231"/>
      <c r="W137" s="231"/>
      <c r="X137" s="231"/>
      <c r="Y137" s="211"/>
      <c r="Z137" s="211"/>
      <c r="AA137" s="211"/>
      <c r="AB137" s="211"/>
      <c r="AC137" s="211"/>
      <c r="AD137" s="211"/>
      <c r="AE137" s="211"/>
      <c r="AF137" s="211"/>
      <c r="AG137" s="211" t="s">
        <v>124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>
      <c r="A138" s="228"/>
      <c r="B138" s="229"/>
      <c r="C138" s="262" t="s">
        <v>197</v>
      </c>
      <c r="D138" s="233"/>
      <c r="E138" s="234">
        <v>19.399999999999999</v>
      </c>
      <c r="F138" s="231"/>
      <c r="G138" s="231"/>
      <c r="H138" s="231"/>
      <c r="I138" s="231"/>
      <c r="J138" s="231"/>
      <c r="K138" s="231"/>
      <c r="L138" s="231"/>
      <c r="M138" s="231"/>
      <c r="N138" s="231"/>
      <c r="O138" s="231"/>
      <c r="P138" s="231"/>
      <c r="Q138" s="231"/>
      <c r="R138" s="231"/>
      <c r="S138" s="231"/>
      <c r="T138" s="231"/>
      <c r="U138" s="231"/>
      <c r="V138" s="231"/>
      <c r="W138" s="231"/>
      <c r="X138" s="231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124</v>
      </c>
      <c r="AH138" s="211">
        <v>0</v>
      </c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>
      <c r="A139" s="228"/>
      <c r="B139" s="229"/>
      <c r="C139" s="262" t="s">
        <v>198</v>
      </c>
      <c r="D139" s="233"/>
      <c r="E139" s="234">
        <v>6.46</v>
      </c>
      <c r="F139" s="231"/>
      <c r="G139" s="231"/>
      <c r="H139" s="231"/>
      <c r="I139" s="231"/>
      <c r="J139" s="231"/>
      <c r="K139" s="231"/>
      <c r="L139" s="231"/>
      <c r="M139" s="231"/>
      <c r="N139" s="231"/>
      <c r="O139" s="231"/>
      <c r="P139" s="231"/>
      <c r="Q139" s="231"/>
      <c r="R139" s="231"/>
      <c r="S139" s="231"/>
      <c r="T139" s="231"/>
      <c r="U139" s="231"/>
      <c r="V139" s="231"/>
      <c r="W139" s="231"/>
      <c r="X139" s="231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124</v>
      </c>
      <c r="AH139" s="211">
        <v>0</v>
      </c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>
      <c r="A140" s="244">
        <v>22</v>
      </c>
      <c r="B140" s="245" t="s">
        <v>235</v>
      </c>
      <c r="C140" s="261" t="s">
        <v>236</v>
      </c>
      <c r="D140" s="246" t="s">
        <v>118</v>
      </c>
      <c r="E140" s="247">
        <v>38.700000000000003</v>
      </c>
      <c r="F140" s="248"/>
      <c r="G140" s="249">
        <f>ROUND(E140*F140,2)</f>
        <v>0</v>
      </c>
      <c r="H140" s="248"/>
      <c r="I140" s="249">
        <f>ROUND(E140*H140,2)</f>
        <v>0</v>
      </c>
      <c r="J140" s="248"/>
      <c r="K140" s="249">
        <f>ROUND(E140*J140,2)</f>
        <v>0</v>
      </c>
      <c r="L140" s="249">
        <v>21</v>
      </c>
      <c r="M140" s="250">
        <f>G140*(1+L140/100)</f>
        <v>0</v>
      </c>
      <c r="N140" s="231">
        <v>2.1000000000000001E-4</v>
      </c>
      <c r="O140" s="231">
        <f>ROUND(E140*N140,2)</f>
        <v>0.01</v>
      </c>
      <c r="P140" s="231">
        <v>0</v>
      </c>
      <c r="Q140" s="231">
        <f>ROUND(E140*P140,2)</f>
        <v>0</v>
      </c>
      <c r="R140" s="231"/>
      <c r="S140" s="231" t="s">
        <v>120</v>
      </c>
      <c r="T140" s="231" t="s">
        <v>120</v>
      </c>
      <c r="U140" s="231">
        <v>9.5000000000000001E-2</v>
      </c>
      <c r="V140" s="231">
        <f>ROUND(E140*U140,2)</f>
        <v>3.68</v>
      </c>
      <c r="W140" s="231"/>
      <c r="X140" s="231" t="s">
        <v>121</v>
      </c>
      <c r="Y140" s="211"/>
      <c r="Z140" s="211"/>
      <c r="AA140" s="211"/>
      <c r="AB140" s="211"/>
      <c r="AC140" s="211"/>
      <c r="AD140" s="211"/>
      <c r="AE140" s="211"/>
      <c r="AF140" s="211"/>
      <c r="AG140" s="211" t="s">
        <v>217</v>
      </c>
      <c r="AH140" s="211"/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outlineLevel="1">
      <c r="A141" s="228"/>
      <c r="B141" s="229"/>
      <c r="C141" s="262" t="s">
        <v>228</v>
      </c>
      <c r="D141" s="233"/>
      <c r="E141" s="234"/>
      <c r="F141" s="231"/>
      <c r="G141" s="231"/>
      <c r="H141" s="231"/>
      <c r="I141" s="231"/>
      <c r="J141" s="231"/>
      <c r="K141" s="231"/>
      <c r="L141" s="231"/>
      <c r="M141" s="231"/>
      <c r="N141" s="231"/>
      <c r="O141" s="231"/>
      <c r="P141" s="231"/>
      <c r="Q141" s="231"/>
      <c r="R141" s="231"/>
      <c r="S141" s="231"/>
      <c r="T141" s="231"/>
      <c r="U141" s="231"/>
      <c r="V141" s="231"/>
      <c r="W141" s="231"/>
      <c r="X141" s="231"/>
      <c r="Y141" s="211"/>
      <c r="Z141" s="211"/>
      <c r="AA141" s="211"/>
      <c r="AB141" s="211"/>
      <c r="AC141" s="211"/>
      <c r="AD141" s="211"/>
      <c r="AE141" s="211"/>
      <c r="AF141" s="211"/>
      <c r="AG141" s="211" t="s">
        <v>124</v>
      </c>
      <c r="AH141" s="211">
        <v>0</v>
      </c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>
      <c r="A142" s="228"/>
      <c r="B142" s="229"/>
      <c r="C142" s="262" t="s">
        <v>237</v>
      </c>
      <c r="D142" s="233"/>
      <c r="E142" s="234"/>
      <c r="F142" s="231"/>
      <c r="G142" s="231"/>
      <c r="H142" s="231"/>
      <c r="I142" s="231"/>
      <c r="J142" s="231"/>
      <c r="K142" s="231"/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124</v>
      </c>
      <c r="AH142" s="211">
        <v>0</v>
      </c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ht="22.5" outlineLevel="1">
      <c r="A143" s="228"/>
      <c r="B143" s="229"/>
      <c r="C143" s="262" t="s">
        <v>238</v>
      </c>
      <c r="D143" s="233"/>
      <c r="E143" s="234"/>
      <c r="F143" s="231"/>
      <c r="G143" s="231"/>
      <c r="H143" s="231"/>
      <c r="I143" s="231"/>
      <c r="J143" s="231"/>
      <c r="K143" s="231"/>
      <c r="L143" s="231"/>
      <c r="M143" s="231"/>
      <c r="N143" s="231"/>
      <c r="O143" s="231"/>
      <c r="P143" s="231"/>
      <c r="Q143" s="231"/>
      <c r="R143" s="231"/>
      <c r="S143" s="231"/>
      <c r="T143" s="231"/>
      <c r="U143" s="231"/>
      <c r="V143" s="231"/>
      <c r="W143" s="231"/>
      <c r="X143" s="231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124</v>
      </c>
      <c r="AH143" s="211">
        <v>0</v>
      </c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>
      <c r="A144" s="228"/>
      <c r="B144" s="229"/>
      <c r="C144" s="262" t="s">
        <v>239</v>
      </c>
      <c r="D144" s="233"/>
      <c r="E144" s="234"/>
      <c r="F144" s="231"/>
      <c r="G144" s="231"/>
      <c r="H144" s="231"/>
      <c r="I144" s="231"/>
      <c r="J144" s="231"/>
      <c r="K144" s="231"/>
      <c r="L144" s="231"/>
      <c r="M144" s="231"/>
      <c r="N144" s="231"/>
      <c r="O144" s="231"/>
      <c r="P144" s="231"/>
      <c r="Q144" s="231"/>
      <c r="R144" s="231"/>
      <c r="S144" s="231"/>
      <c r="T144" s="231"/>
      <c r="U144" s="231"/>
      <c r="V144" s="231"/>
      <c r="W144" s="231"/>
      <c r="X144" s="231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124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2.5" outlineLevel="1">
      <c r="A145" s="228"/>
      <c r="B145" s="229"/>
      <c r="C145" s="262" t="s">
        <v>240</v>
      </c>
      <c r="D145" s="233"/>
      <c r="E145" s="234"/>
      <c r="F145" s="231"/>
      <c r="G145" s="231"/>
      <c r="H145" s="231"/>
      <c r="I145" s="231"/>
      <c r="J145" s="231"/>
      <c r="K145" s="231"/>
      <c r="L145" s="231"/>
      <c r="M145" s="231"/>
      <c r="N145" s="231"/>
      <c r="O145" s="231"/>
      <c r="P145" s="231"/>
      <c r="Q145" s="231"/>
      <c r="R145" s="231"/>
      <c r="S145" s="231"/>
      <c r="T145" s="231"/>
      <c r="U145" s="231"/>
      <c r="V145" s="231"/>
      <c r="W145" s="231"/>
      <c r="X145" s="231"/>
      <c r="Y145" s="211"/>
      <c r="Z145" s="211"/>
      <c r="AA145" s="211"/>
      <c r="AB145" s="211"/>
      <c r="AC145" s="211"/>
      <c r="AD145" s="211"/>
      <c r="AE145" s="211"/>
      <c r="AF145" s="211"/>
      <c r="AG145" s="211" t="s">
        <v>124</v>
      </c>
      <c r="AH145" s="211">
        <v>0</v>
      </c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>
      <c r="A146" s="228"/>
      <c r="B146" s="229"/>
      <c r="C146" s="262" t="s">
        <v>229</v>
      </c>
      <c r="D146" s="233"/>
      <c r="E146" s="234"/>
      <c r="F146" s="231"/>
      <c r="G146" s="231"/>
      <c r="H146" s="231"/>
      <c r="I146" s="231"/>
      <c r="J146" s="231"/>
      <c r="K146" s="231"/>
      <c r="L146" s="231"/>
      <c r="M146" s="231"/>
      <c r="N146" s="231"/>
      <c r="O146" s="231"/>
      <c r="P146" s="231"/>
      <c r="Q146" s="231"/>
      <c r="R146" s="231"/>
      <c r="S146" s="231"/>
      <c r="T146" s="231"/>
      <c r="U146" s="231"/>
      <c r="V146" s="231"/>
      <c r="W146" s="231"/>
      <c r="X146" s="231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124</v>
      </c>
      <c r="AH146" s="211">
        <v>0</v>
      </c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>
      <c r="A147" s="228"/>
      <c r="B147" s="229"/>
      <c r="C147" s="262" t="s">
        <v>241</v>
      </c>
      <c r="D147" s="233"/>
      <c r="E147" s="234"/>
      <c r="F147" s="231"/>
      <c r="G147" s="231"/>
      <c r="H147" s="231"/>
      <c r="I147" s="231"/>
      <c r="J147" s="231"/>
      <c r="K147" s="231"/>
      <c r="L147" s="231"/>
      <c r="M147" s="231"/>
      <c r="N147" s="231"/>
      <c r="O147" s="231"/>
      <c r="P147" s="231"/>
      <c r="Q147" s="231"/>
      <c r="R147" s="231"/>
      <c r="S147" s="231"/>
      <c r="T147" s="231"/>
      <c r="U147" s="231"/>
      <c r="V147" s="231"/>
      <c r="W147" s="231"/>
      <c r="X147" s="231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124</v>
      </c>
      <c r="AH147" s="211">
        <v>0</v>
      </c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>
      <c r="A148" s="228"/>
      <c r="B148" s="229"/>
      <c r="C148" s="262" t="s">
        <v>242</v>
      </c>
      <c r="D148" s="233"/>
      <c r="E148" s="234">
        <v>28.4</v>
      </c>
      <c r="F148" s="231"/>
      <c r="G148" s="231"/>
      <c r="H148" s="231"/>
      <c r="I148" s="231"/>
      <c r="J148" s="231"/>
      <c r="K148" s="231"/>
      <c r="L148" s="231"/>
      <c r="M148" s="231"/>
      <c r="N148" s="231"/>
      <c r="O148" s="231"/>
      <c r="P148" s="231"/>
      <c r="Q148" s="231"/>
      <c r="R148" s="231"/>
      <c r="S148" s="231"/>
      <c r="T148" s="231"/>
      <c r="U148" s="231"/>
      <c r="V148" s="231"/>
      <c r="W148" s="231"/>
      <c r="X148" s="231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124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outlineLevel="1">
      <c r="A149" s="228"/>
      <c r="B149" s="229"/>
      <c r="C149" s="263" t="s">
        <v>128</v>
      </c>
      <c r="D149" s="235"/>
      <c r="E149" s="236"/>
      <c r="F149" s="231"/>
      <c r="G149" s="231"/>
      <c r="H149" s="231"/>
      <c r="I149" s="231"/>
      <c r="J149" s="231"/>
      <c r="K149" s="231"/>
      <c r="L149" s="231"/>
      <c r="M149" s="231"/>
      <c r="N149" s="231"/>
      <c r="O149" s="231"/>
      <c r="P149" s="231"/>
      <c r="Q149" s="231"/>
      <c r="R149" s="231"/>
      <c r="S149" s="231"/>
      <c r="T149" s="231"/>
      <c r="U149" s="231"/>
      <c r="V149" s="231"/>
      <c r="W149" s="231"/>
      <c r="X149" s="231"/>
      <c r="Y149" s="211"/>
      <c r="Z149" s="211"/>
      <c r="AA149" s="211"/>
      <c r="AB149" s="211"/>
      <c r="AC149" s="211"/>
      <c r="AD149" s="211"/>
      <c r="AE149" s="211"/>
      <c r="AF149" s="211"/>
      <c r="AG149" s="211" t="s">
        <v>124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>
      <c r="A150" s="228"/>
      <c r="B150" s="229"/>
      <c r="C150" s="264" t="s">
        <v>243</v>
      </c>
      <c r="D150" s="235"/>
      <c r="E150" s="236">
        <v>6.16</v>
      </c>
      <c r="F150" s="231"/>
      <c r="G150" s="231"/>
      <c r="H150" s="231"/>
      <c r="I150" s="231"/>
      <c r="J150" s="231"/>
      <c r="K150" s="231"/>
      <c r="L150" s="231"/>
      <c r="M150" s="231"/>
      <c r="N150" s="231"/>
      <c r="O150" s="231"/>
      <c r="P150" s="231"/>
      <c r="Q150" s="231"/>
      <c r="R150" s="231"/>
      <c r="S150" s="231"/>
      <c r="T150" s="231"/>
      <c r="U150" s="231"/>
      <c r="V150" s="231"/>
      <c r="W150" s="231"/>
      <c r="X150" s="231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124</v>
      </c>
      <c r="AH150" s="211">
        <v>2</v>
      </c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>
      <c r="A151" s="228"/>
      <c r="B151" s="229"/>
      <c r="C151" s="264" t="s">
        <v>244</v>
      </c>
      <c r="D151" s="235"/>
      <c r="E151" s="236">
        <v>4.1399999999999997</v>
      </c>
      <c r="F151" s="231"/>
      <c r="G151" s="231"/>
      <c r="H151" s="231"/>
      <c r="I151" s="231"/>
      <c r="J151" s="231"/>
      <c r="K151" s="231"/>
      <c r="L151" s="231"/>
      <c r="M151" s="231"/>
      <c r="N151" s="231"/>
      <c r="O151" s="231"/>
      <c r="P151" s="231"/>
      <c r="Q151" s="231"/>
      <c r="R151" s="231"/>
      <c r="S151" s="231"/>
      <c r="T151" s="231"/>
      <c r="U151" s="231"/>
      <c r="V151" s="231"/>
      <c r="W151" s="231"/>
      <c r="X151" s="231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124</v>
      </c>
      <c r="AH151" s="211">
        <v>2</v>
      </c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>
      <c r="A152" s="228"/>
      <c r="B152" s="229"/>
      <c r="C152" s="263" t="s">
        <v>136</v>
      </c>
      <c r="D152" s="235"/>
      <c r="E152" s="236"/>
      <c r="F152" s="231"/>
      <c r="G152" s="231"/>
      <c r="H152" s="231"/>
      <c r="I152" s="231"/>
      <c r="J152" s="231"/>
      <c r="K152" s="231"/>
      <c r="L152" s="231"/>
      <c r="M152" s="231"/>
      <c r="N152" s="231"/>
      <c r="O152" s="231"/>
      <c r="P152" s="231"/>
      <c r="Q152" s="231"/>
      <c r="R152" s="231"/>
      <c r="S152" s="231"/>
      <c r="T152" s="231"/>
      <c r="U152" s="231"/>
      <c r="V152" s="231"/>
      <c r="W152" s="231"/>
      <c r="X152" s="231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124</v>
      </c>
      <c r="AH152" s="211"/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outlineLevel="1">
      <c r="A153" s="228"/>
      <c r="B153" s="229"/>
      <c r="C153" s="262" t="s">
        <v>245</v>
      </c>
      <c r="D153" s="233"/>
      <c r="E153" s="234">
        <v>10.3</v>
      </c>
      <c r="F153" s="231"/>
      <c r="G153" s="231"/>
      <c r="H153" s="231"/>
      <c r="I153" s="231"/>
      <c r="J153" s="231"/>
      <c r="K153" s="231"/>
      <c r="L153" s="231"/>
      <c r="M153" s="231"/>
      <c r="N153" s="231"/>
      <c r="O153" s="231"/>
      <c r="P153" s="231"/>
      <c r="Q153" s="231"/>
      <c r="R153" s="231"/>
      <c r="S153" s="231"/>
      <c r="T153" s="231"/>
      <c r="U153" s="231"/>
      <c r="V153" s="231"/>
      <c r="W153" s="231"/>
      <c r="X153" s="231"/>
      <c r="Y153" s="211"/>
      <c r="Z153" s="211"/>
      <c r="AA153" s="211"/>
      <c r="AB153" s="211"/>
      <c r="AC153" s="211"/>
      <c r="AD153" s="211"/>
      <c r="AE153" s="211"/>
      <c r="AF153" s="211"/>
      <c r="AG153" s="211" t="s">
        <v>124</v>
      </c>
      <c r="AH153" s="211">
        <v>0</v>
      </c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outlineLevel="1">
      <c r="A154" s="244">
        <v>23</v>
      </c>
      <c r="B154" s="245" t="s">
        <v>246</v>
      </c>
      <c r="C154" s="261" t="s">
        <v>247</v>
      </c>
      <c r="D154" s="246" t="s">
        <v>118</v>
      </c>
      <c r="E154" s="247">
        <v>69.72</v>
      </c>
      <c r="F154" s="248"/>
      <c r="G154" s="249">
        <f>ROUND(E154*F154,2)</f>
        <v>0</v>
      </c>
      <c r="H154" s="248"/>
      <c r="I154" s="249">
        <f>ROUND(E154*H154,2)</f>
        <v>0</v>
      </c>
      <c r="J154" s="248"/>
      <c r="K154" s="249">
        <f>ROUND(E154*J154,2)</f>
        <v>0</v>
      </c>
      <c r="L154" s="249">
        <v>21</v>
      </c>
      <c r="M154" s="250">
        <f>G154*(1+L154/100)</f>
        <v>0</v>
      </c>
      <c r="N154" s="231">
        <v>1.2600000000000001E-3</v>
      </c>
      <c r="O154" s="231">
        <f>ROUND(E154*N154,2)</f>
        <v>0.09</v>
      </c>
      <c r="P154" s="231">
        <v>0</v>
      </c>
      <c r="Q154" s="231">
        <f>ROUND(E154*P154,2)</f>
        <v>0</v>
      </c>
      <c r="R154" s="231"/>
      <c r="S154" s="231" t="s">
        <v>120</v>
      </c>
      <c r="T154" s="231" t="s">
        <v>120</v>
      </c>
      <c r="U154" s="231">
        <v>0.24</v>
      </c>
      <c r="V154" s="231">
        <f>ROUND(E154*U154,2)</f>
        <v>16.73</v>
      </c>
      <c r="W154" s="231"/>
      <c r="X154" s="231" t="s">
        <v>121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217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>
      <c r="A155" s="228"/>
      <c r="B155" s="229"/>
      <c r="C155" s="262" t="s">
        <v>248</v>
      </c>
      <c r="D155" s="233"/>
      <c r="E155" s="234"/>
      <c r="F155" s="231"/>
      <c r="G155" s="231"/>
      <c r="H155" s="231"/>
      <c r="I155" s="231"/>
      <c r="J155" s="231"/>
      <c r="K155" s="231"/>
      <c r="L155" s="231"/>
      <c r="M155" s="231"/>
      <c r="N155" s="231"/>
      <c r="O155" s="231"/>
      <c r="P155" s="231"/>
      <c r="Q155" s="231"/>
      <c r="R155" s="231"/>
      <c r="S155" s="231"/>
      <c r="T155" s="231"/>
      <c r="U155" s="231"/>
      <c r="V155" s="231"/>
      <c r="W155" s="231"/>
      <c r="X155" s="231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124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outlineLevel="1">
      <c r="A156" s="228"/>
      <c r="B156" s="229"/>
      <c r="C156" s="262" t="s">
        <v>249</v>
      </c>
      <c r="D156" s="233"/>
      <c r="E156" s="234">
        <v>56.8</v>
      </c>
      <c r="F156" s="231"/>
      <c r="G156" s="231"/>
      <c r="H156" s="231"/>
      <c r="I156" s="231"/>
      <c r="J156" s="231"/>
      <c r="K156" s="231"/>
      <c r="L156" s="231"/>
      <c r="M156" s="231"/>
      <c r="N156" s="231"/>
      <c r="O156" s="231"/>
      <c r="P156" s="231"/>
      <c r="Q156" s="231"/>
      <c r="R156" s="231"/>
      <c r="S156" s="231"/>
      <c r="T156" s="231"/>
      <c r="U156" s="231"/>
      <c r="V156" s="231"/>
      <c r="W156" s="231"/>
      <c r="X156" s="231"/>
      <c r="Y156" s="211"/>
      <c r="Z156" s="211"/>
      <c r="AA156" s="211"/>
      <c r="AB156" s="211"/>
      <c r="AC156" s="211"/>
      <c r="AD156" s="211"/>
      <c r="AE156" s="211"/>
      <c r="AF156" s="211"/>
      <c r="AG156" s="211" t="s">
        <v>124</v>
      </c>
      <c r="AH156" s="211">
        <v>0</v>
      </c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>
      <c r="A157" s="228"/>
      <c r="B157" s="229"/>
      <c r="C157" s="262" t="s">
        <v>250</v>
      </c>
      <c r="D157" s="233"/>
      <c r="E157" s="234">
        <v>12.92</v>
      </c>
      <c r="F157" s="231"/>
      <c r="G157" s="231"/>
      <c r="H157" s="231"/>
      <c r="I157" s="231"/>
      <c r="J157" s="231"/>
      <c r="K157" s="231"/>
      <c r="L157" s="231"/>
      <c r="M157" s="231"/>
      <c r="N157" s="231"/>
      <c r="O157" s="231"/>
      <c r="P157" s="231"/>
      <c r="Q157" s="231"/>
      <c r="R157" s="231"/>
      <c r="S157" s="231"/>
      <c r="T157" s="231"/>
      <c r="U157" s="231"/>
      <c r="V157" s="231"/>
      <c r="W157" s="231"/>
      <c r="X157" s="231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124</v>
      </c>
      <c r="AH157" s="211">
        <v>0</v>
      </c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>
      <c r="A158" s="244">
        <v>24</v>
      </c>
      <c r="B158" s="245" t="s">
        <v>251</v>
      </c>
      <c r="C158" s="261" t="s">
        <v>252</v>
      </c>
      <c r="D158" s="246" t="s">
        <v>253</v>
      </c>
      <c r="E158" s="247">
        <v>46.984999999999999</v>
      </c>
      <c r="F158" s="248"/>
      <c r="G158" s="249">
        <f>ROUND(E158*F158,2)</f>
        <v>0</v>
      </c>
      <c r="H158" s="248"/>
      <c r="I158" s="249">
        <f>ROUND(E158*H158,2)</f>
        <v>0</v>
      </c>
      <c r="J158" s="248"/>
      <c r="K158" s="249">
        <f>ROUND(E158*J158,2)</f>
        <v>0</v>
      </c>
      <c r="L158" s="249">
        <v>21</v>
      </c>
      <c r="M158" s="250">
        <f>G158*(1+L158/100)</f>
        <v>0</v>
      </c>
      <c r="N158" s="231">
        <v>1.4999999999999999E-4</v>
      </c>
      <c r="O158" s="231">
        <f>ROUND(E158*N158,2)</f>
        <v>0.01</v>
      </c>
      <c r="P158" s="231">
        <v>0</v>
      </c>
      <c r="Q158" s="231">
        <f>ROUND(E158*P158,2)</f>
        <v>0</v>
      </c>
      <c r="R158" s="231"/>
      <c r="S158" s="231" t="s">
        <v>120</v>
      </c>
      <c r="T158" s="231" t="s">
        <v>120</v>
      </c>
      <c r="U158" s="231">
        <v>0.11</v>
      </c>
      <c r="V158" s="231">
        <f>ROUND(E158*U158,2)</f>
        <v>5.17</v>
      </c>
      <c r="W158" s="231"/>
      <c r="X158" s="231" t="s">
        <v>121</v>
      </c>
      <c r="Y158" s="211"/>
      <c r="Z158" s="211"/>
      <c r="AA158" s="211"/>
      <c r="AB158" s="211"/>
      <c r="AC158" s="211"/>
      <c r="AD158" s="211"/>
      <c r="AE158" s="211"/>
      <c r="AF158" s="211"/>
      <c r="AG158" s="211" t="s">
        <v>217</v>
      </c>
      <c r="AH158" s="211"/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>
      <c r="A159" s="228"/>
      <c r="B159" s="229"/>
      <c r="C159" s="262" t="s">
        <v>254</v>
      </c>
      <c r="D159" s="233"/>
      <c r="E159" s="234"/>
      <c r="F159" s="231"/>
      <c r="G159" s="231"/>
      <c r="H159" s="231"/>
      <c r="I159" s="231"/>
      <c r="J159" s="231"/>
      <c r="K159" s="231"/>
      <c r="L159" s="231"/>
      <c r="M159" s="231"/>
      <c r="N159" s="231"/>
      <c r="O159" s="231"/>
      <c r="P159" s="231"/>
      <c r="Q159" s="231"/>
      <c r="R159" s="231"/>
      <c r="S159" s="231"/>
      <c r="T159" s="231"/>
      <c r="U159" s="231"/>
      <c r="V159" s="231"/>
      <c r="W159" s="231"/>
      <c r="X159" s="231"/>
      <c r="Y159" s="211"/>
      <c r="Z159" s="211"/>
      <c r="AA159" s="211"/>
      <c r="AB159" s="211"/>
      <c r="AC159" s="211"/>
      <c r="AD159" s="211"/>
      <c r="AE159" s="211"/>
      <c r="AF159" s="211"/>
      <c r="AG159" s="211" t="s">
        <v>124</v>
      </c>
      <c r="AH159" s="211">
        <v>0</v>
      </c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>
      <c r="A160" s="228"/>
      <c r="B160" s="229"/>
      <c r="C160" s="262" t="s">
        <v>255</v>
      </c>
      <c r="D160" s="233"/>
      <c r="E160" s="234"/>
      <c r="F160" s="231"/>
      <c r="G160" s="231"/>
      <c r="H160" s="231"/>
      <c r="I160" s="231"/>
      <c r="J160" s="231"/>
      <c r="K160" s="231"/>
      <c r="L160" s="231"/>
      <c r="M160" s="231"/>
      <c r="N160" s="231"/>
      <c r="O160" s="231"/>
      <c r="P160" s="231"/>
      <c r="Q160" s="231"/>
      <c r="R160" s="231"/>
      <c r="S160" s="231"/>
      <c r="T160" s="231"/>
      <c r="U160" s="231"/>
      <c r="V160" s="231"/>
      <c r="W160" s="231"/>
      <c r="X160" s="231"/>
      <c r="Y160" s="211"/>
      <c r="Z160" s="211"/>
      <c r="AA160" s="211"/>
      <c r="AB160" s="211"/>
      <c r="AC160" s="211"/>
      <c r="AD160" s="211"/>
      <c r="AE160" s="211"/>
      <c r="AF160" s="211"/>
      <c r="AG160" s="211" t="s">
        <v>124</v>
      </c>
      <c r="AH160" s="211">
        <v>0</v>
      </c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>
      <c r="A161" s="228"/>
      <c r="B161" s="229"/>
      <c r="C161" s="262" t="s">
        <v>256</v>
      </c>
      <c r="D161" s="233"/>
      <c r="E161" s="234"/>
      <c r="F161" s="231"/>
      <c r="G161" s="231"/>
      <c r="H161" s="231"/>
      <c r="I161" s="231"/>
      <c r="J161" s="231"/>
      <c r="K161" s="231"/>
      <c r="L161" s="231"/>
      <c r="M161" s="231"/>
      <c r="N161" s="231"/>
      <c r="O161" s="231"/>
      <c r="P161" s="231"/>
      <c r="Q161" s="231"/>
      <c r="R161" s="231"/>
      <c r="S161" s="231"/>
      <c r="T161" s="231"/>
      <c r="U161" s="231"/>
      <c r="V161" s="231"/>
      <c r="W161" s="231"/>
      <c r="X161" s="231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124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>
      <c r="A162" s="228"/>
      <c r="B162" s="229"/>
      <c r="C162" s="262" t="s">
        <v>257</v>
      </c>
      <c r="D162" s="233"/>
      <c r="E162" s="234"/>
      <c r="F162" s="231"/>
      <c r="G162" s="231"/>
      <c r="H162" s="231"/>
      <c r="I162" s="231"/>
      <c r="J162" s="231"/>
      <c r="K162" s="231"/>
      <c r="L162" s="231"/>
      <c r="M162" s="231"/>
      <c r="N162" s="231"/>
      <c r="O162" s="231"/>
      <c r="P162" s="231"/>
      <c r="Q162" s="231"/>
      <c r="R162" s="231"/>
      <c r="S162" s="231"/>
      <c r="T162" s="231"/>
      <c r="U162" s="231"/>
      <c r="V162" s="231"/>
      <c r="W162" s="231"/>
      <c r="X162" s="231"/>
      <c r="Y162" s="211"/>
      <c r="Z162" s="211"/>
      <c r="AA162" s="211"/>
      <c r="AB162" s="211"/>
      <c r="AC162" s="211"/>
      <c r="AD162" s="211"/>
      <c r="AE162" s="211"/>
      <c r="AF162" s="211"/>
      <c r="AG162" s="211" t="s">
        <v>124</v>
      </c>
      <c r="AH162" s="211">
        <v>0</v>
      </c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>
      <c r="A163" s="228"/>
      <c r="B163" s="229"/>
      <c r="C163" s="262" t="s">
        <v>258</v>
      </c>
      <c r="D163" s="233"/>
      <c r="E163" s="234">
        <v>34.185000000000002</v>
      </c>
      <c r="F163" s="231"/>
      <c r="G163" s="231"/>
      <c r="H163" s="231"/>
      <c r="I163" s="231"/>
      <c r="J163" s="231"/>
      <c r="K163" s="231"/>
      <c r="L163" s="231"/>
      <c r="M163" s="231"/>
      <c r="N163" s="231"/>
      <c r="O163" s="231"/>
      <c r="P163" s="231"/>
      <c r="Q163" s="231"/>
      <c r="R163" s="231"/>
      <c r="S163" s="231"/>
      <c r="T163" s="231"/>
      <c r="U163" s="231"/>
      <c r="V163" s="231"/>
      <c r="W163" s="231"/>
      <c r="X163" s="231"/>
      <c r="Y163" s="211"/>
      <c r="Z163" s="211"/>
      <c r="AA163" s="211"/>
      <c r="AB163" s="211"/>
      <c r="AC163" s="211"/>
      <c r="AD163" s="211"/>
      <c r="AE163" s="211"/>
      <c r="AF163" s="211"/>
      <c r="AG163" s="211" t="s">
        <v>124</v>
      </c>
      <c r="AH163" s="211">
        <v>0</v>
      </c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>
      <c r="A164" s="228"/>
      <c r="B164" s="229"/>
      <c r="C164" s="263" t="s">
        <v>128</v>
      </c>
      <c r="D164" s="235"/>
      <c r="E164" s="236"/>
      <c r="F164" s="231"/>
      <c r="G164" s="231"/>
      <c r="H164" s="231"/>
      <c r="I164" s="231"/>
      <c r="J164" s="231"/>
      <c r="K164" s="231"/>
      <c r="L164" s="231"/>
      <c r="M164" s="231"/>
      <c r="N164" s="231"/>
      <c r="O164" s="231"/>
      <c r="P164" s="231"/>
      <c r="Q164" s="231"/>
      <c r="R164" s="231"/>
      <c r="S164" s="231"/>
      <c r="T164" s="231"/>
      <c r="U164" s="231"/>
      <c r="V164" s="231"/>
      <c r="W164" s="231"/>
      <c r="X164" s="231"/>
      <c r="Y164" s="211"/>
      <c r="Z164" s="211"/>
      <c r="AA164" s="211"/>
      <c r="AB164" s="211"/>
      <c r="AC164" s="211"/>
      <c r="AD164" s="211"/>
      <c r="AE164" s="211"/>
      <c r="AF164" s="211"/>
      <c r="AG164" s="211" t="s">
        <v>124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>
      <c r="A165" s="228"/>
      <c r="B165" s="229"/>
      <c r="C165" s="264" t="s">
        <v>259</v>
      </c>
      <c r="D165" s="235"/>
      <c r="E165" s="236">
        <v>7.2</v>
      </c>
      <c r="F165" s="231"/>
      <c r="G165" s="231"/>
      <c r="H165" s="231"/>
      <c r="I165" s="231"/>
      <c r="J165" s="231"/>
      <c r="K165" s="231"/>
      <c r="L165" s="231"/>
      <c r="M165" s="231"/>
      <c r="N165" s="231"/>
      <c r="O165" s="231"/>
      <c r="P165" s="231"/>
      <c r="Q165" s="231"/>
      <c r="R165" s="231"/>
      <c r="S165" s="231"/>
      <c r="T165" s="231"/>
      <c r="U165" s="231"/>
      <c r="V165" s="231"/>
      <c r="W165" s="231"/>
      <c r="X165" s="231"/>
      <c r="Y165" s="211"/>
      <c r="Z165" s="211"/>
      <c r="AA165" s="211"/>
      <c r="AB165" s="211"/>
      <c r="AC165" s="211"/>
      <c r="AD165" s="211"/>
      <c r="AE165" s="211"/>
      <c r="AF165" s="211"/>
      <c r="AG165" s="211" t="s">
        <v>124</v>
      </c>
      <c r="AH165" s="211">
        <v>2</v>
      </c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>
      <c r="A166" s="228"/>
      <c r="B166" s="229"/>
      <c r="C166" s="264" t="s">
        <v>260</v>
      </c>
      <c r="D166" s="235"/>
      <c r="E166" s="236">
        <v>5.6</v>
      </c>
      <c r="F166" s="231"/>
      <c r="G166" s="231"/>
      <c r="H166" s="231"/>
      <c r="I166" s="231"/>
      <c r="J166" s="231"/>
      <c r="K166" s="231"/>
      <c r="L166" s="231"/>
      <c r="M166" s="231"/>
      <c r="N166" s="231"/>
      <c r="O166" s="231"/>
      <c r="P166" s="231"/>
      <c r="Q166" s="231"/>
      <c r="R166" s="231"/>
      <c r="S166" s="231"/>
      <c r="T166" s="231"/>
      <c r="U166" s="231"/>
      <c r="V166" s="231"/>
      <c r="W166" s="231"/>
      <c r="X166" s="231"/>
      <c r="Y166" s="211"/>
      <c r="Z166" s="211"/>
      <c r="AA166" s="211"/>
      <c r="AB166" s="211"/>
      <c r="AC166" s="211"/>
      <c r="AD166" s="211"/>
      <c r="AE166" s="211"/>
      <c r="AF166" s="211"/>
      <c r="AG166" s="211" t="s">
        <v>124</v>
      </c>
      <c r="AH166" s="211">
        <v>2</v>
      </c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>
      <c r="A167" s="228"/>
      <c r="B167" s="229"/>
      <c r="C167" s="263" t="s">
        <v>136</v>
      </c>
      <c r="D167" s="235"/>
      <c r="E167" s="236"/>
      <c r="F167" s="231"/>
      <c r="G167" s="231"/>
      <c r="H167" s="231"/>
      <c r="I167" s="231"/>
      <c r="J167" s="231"/>
      <c r="K167" s="231"/>
      <c r="L167" s="231"/>
      <c r="M167" s="231"/>
      <c r="N167" s="231"/>
      <c r="O167" s="231"/>
      <c r="P167" s="231"/>
      <c r="Q167" s="231"/>
      <c r="R167" s="231"/>
      <c r="S167" s="231"/>
      <c r="T167" s="231"/>
      <c r="U167" s="231"/>
      <c r="V167" s="231"/>
      <c r="W167" s="231"/>
      <c r="X167" s="231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124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>
      <c r="A168" s="228"/>
      <c r="B168" s="229"/>
      <c r="C168" s="262" t="s">
        <v>261</v>
      </c>
      <c r="D168" s="233"/>
      <c r="E168" s="234">
        <v>12.8</v>
      </c>
      <c r="F168" s="231"/>
      <c r="G168" s="231"/>
      <c r="H168" s="231"/>
      <c r="I168" s="231"/>
      <c r="J168" s="231"/>
      <c r="K168" s="231"/>
      <c r="L168" s="231"/>
      <c r="M168" s="231"/>
      <c r="N168" s="231"/>
      <c r="O168" s="231"/>
      <c r="P168" s="231"/>
      <c r="Q168" s="231"/>
      <c r="R168" s="231"/>
      <c r="S168" s="231"/>
      <c r="T168" s="231"/>
      <c r="U168" s="231"/>
      <c r="V168" s="231"/>
      <c r="W168" s="231"/>
      <c r="X168" s="231"/>
      <c r="Y168" s="211"/>
      <c r="Z168" s="211"/>
      <c r="AA168" s="211"/>
      <c r="AB168" s="211"/>
      <c r="AC168" s="211"/>
      <c r="AD168" s="211"/>
      <c r="AE168" s="211"/>
      <c r="AF168" s="211"/>
      <c r="AG168" s="211" t="s">
        <v>124</v>
      </c>
      <c r="AH168" s="211">
        <v>0</v>
      </c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>
      <c r="A169" s="251">
        <v>25</v>
      </c>
      <c r="B169" s="252" t="s">
        <v>262</v>
      </c>
      <c r="C169" s="265" t="s">
        <v>263</v>
      </c>
      <c r="D169" s="253" t="s">
        <v>161</v>
      </c>
      <c r="E169" s="254">
        <v>0.29835</v>
      </c>
      <c r="F169" s="255"/>
      <c r="G169" s="256">
        <f>ROUND(E169*F169,2)</f>
        <v>0</v>
      </c>
      <c r="H169" s="255"/>
      <c r="I169" s="256">
        <f>ROUND(E169*H169,2)</f>
        <v>0</v>
      </c>
      <c r="J169" s="255"/>
      <c r="K169" s="256">
        <f>ROUND(E169*J169,2)</f>
        <v>0</v>
      </c>
      <c r="L169" s="256">
        <v>21</v>
      </c>
      <c r="M169" s="257">
        <f>G169*(1+L169/100)</f>
        <v>0</v>
      </c>
      <c r="N169" s="231">
        <v>0</v>
      </c>
      <c r="O169" s="231">
        <f>ROUND(E169*N169,2)</f>
        <v>0</v>
      </c>
      <c r="P169" s="231">
        <v>0</v>
      </c>
      <c r="Q169" s="231">
        <f>ROUND(E169*P169,2)</f>
        <v>0</v>
      </c>
      <c r="R169" s="231"/>
      <c r="S169" s="231" t="s">
        <v>120</v>
      </c>
      <c r="T169" s="231" t="s">
        <v>120</v>
      </c>
      <c r="U169" s="231">
        <v>1.5669999999999999</v>
      </c>
      <c r="V169" s="231">
        <f>ROUND(E169*U169,2)</f>
        <v>0.47</v>
      </c>
      <c r="W169" s="231"/>
      <c r="X169" s="231" t="s">
        <v>213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214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>
      <c r="A170" s="238" t="s">
        <v>114</v>
      </c>
      <c r="B170" s="239" t="s">
        <v>68</v>
      </c>
      <c r="C170" s="260" t="s">
        <v>69</v>
      </c>
      <c r="D170" s="240"/>
      <c r="E170" s="241"/>
      <c r="F170" s="242"/>
      <c r="G170" s="242">
        <f>SUMIF(AG171:AG179,"&lt;&gt;NOR",G171:G179)</f>
        <v>0</v>
      </c>
      <c r="H170" s="242"/>
      <c r="I170" s="242">
        <f>SUM(I171:I179)</f>
        <v>0</v>
      </c>
      <c r="J170" s="242"/>
      <c r="K170" s="242">
        <f>SUM(K171:K179)</f>
        <v>0</v>
      </c>
      <c r="L170" s="242"/>
      <c r="M170" s="243">
        <f>SUM(M171:M179)</f>
        <v>0</v>
      </c>
      <c r="N170" s="237"/>
      <c r="O170" s="237">
        <f>SUM(O171:O179)</f>
        <v>0.05</v>
      </c>
      <c r="P170" s="237"/>
      <c r="Q170" s="237">
        <f>SUM(Q171:Q179)</f>
        <v>0</v>
      </c>
      <c r="R170" s="237"/>
      <c r="S170" s="237"/>
      <c r="T170" s="237"/>
      <c r="U170" s="237"/>
      <c r="V170" s="237">
        <f>SUM(V171:V179)</f>
        <v>3.9699999999999998</v>
      </c>
      <c r="W170" s="237"/>
      <c r="X170" s="237"/>
      <c r="AG170" t="s">
        <v>115</v>
      </c>
    </row>
    <row r="171" spans="1:60" outlineLevel="1">
      <c r="A171" s="244">
        <v>26</v>
      </c>
      <c r="B171" s="245" t="s">
        <v>264</v>
      </c>
      <c r="C171" s="261" t="s">
        <v>265</v>
      </c>
      <c r="D171" s="246" t="s">
        <v>118</v>
      </c>
      <c r="E171" s="247">
        <v>25.86</v>
      </c>
      <c r="F171" s="248"/>
      <c r="G171" s="249">
        <f>ROUND(E171*F171,2)</f>
        <v>0</v>
      </c>
      <c r="H171" s="248"/>
      <c r="I171" s="249">
        <f>ROUND(E171*H171,2)</f>
        <v>0</v>
      </c>
      <c r="J171" s="248"/>
      <c r="K171" s="249">
        <f>ROUND(E171*J171,2)</f>
        <v>0</v>
      </c>
      <c r="L171" s="249">
        <v>21</v>
      </c>
      <c r="M171" s="250">
        <f>G171*(1+L171/100)</f>
        <v>0</v>
      </c>
      <c r="N171" s="231">
        <v>0</v>
      </c>
      <c r="O171" s="231">
        <f>ROUND(E171*N171,2)</f>
        <v>0</v>
      </c>
      <c r="P171" s="231">
        <v>0</v>
      </c>
      <c r="Q171" s="231">
        <f>ROUND(E171*P171,2)</f>
        <v>0</v>
      </c>
      <c r="R171" s="231"/>
      <c r="S171" s="231" t="s">
        <v>120</v>
      </c>
      <c r="T171" s="231" t="s">
        <v>120</v>
      </c>
      <c r="U171" s="231">
        <v>0.08</v>
      </c>
      <c r="V171" s="231">
        <f>ROUND(E171*U171,2)</f>
        <v>2.0699999999999998</v>
      </c>
      <c r="W171" s="231"/>
      <c r="X171" s="231" t="s">
        <v>121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217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outlineLevel="1">
      <c r="A172" s="228"/>
      <c r="B172" s="229"/>
      <c r="C172" s="262" t="s">
        <v>266</v>
      </c>
      <c r="D172" s="233"/>
      <c r="E172" s="234">
        <v>25.86</v>
      </c>
      <c r="F172" s="231"/>
      <c r="G172" s="231"/>
      <c r="H172" s="231"/>
      <c r="I172" s="231"/>
      <c r="J172" s="231"/>
      <c r="K172" s="231"/>
      <c r="L172" s="231"/>
      <c r="M172" s="231"/>
      <c r="N172" s="231"/>
      <c r="O172" s="231"/>
      <c r="P172" s="231"/>
      <c r="Q172" s="231"/>
      <c r="R172" s="231"/>
      <c r="S172" s="231"/>
      <c r="T172" s="231"/>
      <c r="U172" s="231"/>
      <c r="V172" s="231"/>
      <c r="W172" s="231"/>
      <c r="X172" s="231"/>
      <c r="Y172" s="211"/>
      <c r="Z172" s="211"/>
      <c r="AA172" s="211"/>
      <c r="AB172" s="211"/>
      <c r="AC172" s="211"/>
      <c r="AD172" s="211"/>
      <c r="AE172" s="211"/>
      <c r="AF172" s="211"/>
      <c r="AG172" s="211" t="s">
        <v>124</v>
      </c>
      <c r="AH172" s="211">
        <v>0</v>
      </c>
      <c r="AI172" s="211"/>
      <c r="AJ172" s="211"/>
      <c r="AK172" s="211"/>
      <c r="AL172" s="211"/>
      <c r="AM172" s="211"/>
      <c r="AN172" s="211"/>
      <c r="AO172" s="211"/>
      <c r="AP172" s="211"/>
      <c r="AQ172" s="211"/>
      <c r="AR172" s="211"/>
      <c r="AS172" s="211"/>
      <c r="AT172" s="211"/>
      <c r="AU172" s="211"/>
      <c r="AV172" s="211"/>
      <c r="AW172" s="211"/>
      <c r="AX172" s="211"/>
      <c r="AY172" s="211"/>
      <c r="AZ172" s="211"/>
      <c r="BA172" s="211"/>
      <c r="BB172" s="211"/>
      <c r="BC172" s="211"/>
      <c r="BD172" s="211"/>
      <c r="BE172" s="211"/>
      <c r="BF172" s="211"/>
      <c r="BG172" s="211"/>
      <c r="BH172" s="211"/>
    </row>
    <row r="173" spans="1:60" outlineLevel="1">
      <c r="A173" s="244">
        <v>27</v>
      </c>
      <c r="B173" s="245" t="s">
        <v>267</v>
      </c>
      <c r="C173" s="261" t="s">
        <v>268</v>
      </c>
      <c r="D173" s="246" t="s">
        <v>118</v>
      </c>
      <c r="E173" s="247">
        <v>25.86</v>
      </c>
      <c r="F173" s="248"/>
      <c r="G173" s="249">
        <f>ROUND(E173*F173,2)</f>
        <v>0</v>
      </c>
      <c r="H173" s="248"/>
      <c r="I173" s="249">
        <f>ROUND(E173*H173,2)</f>
        <v>0</v>
      </c>
      <c r="J173" s="248"/>
      <c r="K173" s="249">
        <f>ROUND(E173*J173,2)</f>
        <v>0</v>
      </c>
      <c r="L173" s="249">
        <v>21</v>
      </c>
      <c r="M173" s="250">
        <f>G173*(1+L173/100)</f>
        <v>0</v>
      </c>
      <c r="N173" s="231">
        <v>1.0000000000000001E-5</v>
      </c>
      <c r="O173" s="231">
        <f>ROUND(E173*N173,2)</f>
        <v>0</v>
      </c>
      <c r="P173" s="231">
        <v>0</v>
      </c>
      <c r="Q173" s="231">
        <f>ROUND(E173*P173,2)</f>
        <v>0</v>
      </c>
      <c r="R173" s="231"/>
      <c r="S173" s="231" t="s">
        <v>120</v>
      </c>
      <c r="T173" s="231" t="s">
        <v>120</v>
      </c>
      <c r="U173" s="231">
        <v>7.0000000000000007E-2</v>
      </c>
      <c r="V173" s="231">
        <f>ROUND(E173*U173,2)</f>
        <v>1.81</v>
      </c>
      <c r="W173" s="231"/>
      <c r="X173" s="231" t="s">
        <v>121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217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>
      <c r="A174" s="228"/>
      <c r="B174" s="229"/>
      <c r="C174" s="262" t="s">
        <v>269</v>
      </c>
      <c r="D174" s="233"/>
      <c r="E174" s="234">
        <v>25.86</v>
      </c>
      <c r="F174" s="231"/>
      <c r="G174" s="231"/>
      <c r="H174" s="231"/>
      <c r="I174" s="231"/>
      <c r="J174" s="231"/>
      <c r="K174" s="231"/>
      <c r="L174" s="231"/>
      <c r="M174" s="231"/>
      <c r="N174" s="231"/>
      <c r="O174" s="231"/>
      <c r="P174" s="231"/>
      <c r="Q174" s="231"/>
      <c r="R174" s="231"/>
      <c r="S174" s="231"/>
      <c r="T174" s="231"/>
      <c r="U174" s="231"/>
      <c r="V174" s="231"/>
      <c r="W174" s="231"/>
      <c r="X174" s="231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124</v>
      </c>
      <c r="AH174" s="211">
        <v>5</v>
      </c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outlineLevel="1">
      <c r="A175" s="251">
        <v>28</v>
      </c>
      <c r="B175" s="252" t="s">
        <v>270</v>
      </c>
      <c r="C175" s="265" t="s">
        <v>271</v>
      </c>
      <c r="D175" s="253" t="s">
        <v>161</v>
      </c>
      <c r="E175" s="254">
        <v>4.913E-2</v>
      </c>
      <c r="F175" s="255"/>
      <c r="G175" s="256">
        <f>ROUND(E175*F175,2)</f>
        <v>0</v>
      </c>
      <c r="H175" s="255"/>
      <c r="I175" s="256">
        <f>ROUND(E175*H175,2)</f>
        <v>0</v>
      </c>
      <c r="J175" s="255"/>
      <c r="K175" s="256">
        <f>ROUND(E175*J175,2)</f>
        <v>0</v>
      </c>
      <c r="L175" s="256">
        <v>21</v>
      </c>
      <c r="M175" s="257">
        <f>G175*(1+L175/100)</f>
        <v>0</v>
      </c>
      <c r="N175" s="231">
        <v>0</v>
      </c>
      <c r="O175" s="231">
        <f>ROUND(E175*N175,2)</f>
        <v>0</v>
      </c>
      <c r="P175" s="231">
        <v>0</v>
      </c>
      <c r="Q175" s="231">
        <f>ROUND(E175*P175,2)</f>
        <v>0</v>
      </c>
      <c r="R175" s="231"/>
      <c r="S175" s="231" t="s">
        <v>120</v>
      </c>
      <c r="T175" s="231" t="s">
        <v>120</v>
      </c>
      <c r="U175" s="231">
        <v>1.74</v>
      </c>
      <c r="V175" s="231">
        <f>ROUND(E175*U175,2)</f>
        <v>0.09</v>
      </c>
      <c r="W175" s="231"/>
      <c r="X175" s="231" t="s">
        <v>213</v>
      </c>
      <c r="Y175" s="211"/>
      <c r="Z175" s="211"/>
      <c r="AA175" s="211"/>
      <c r="AB175" s="211"/>
      <c r="AC175" s="211"/>
      <c r="AD175" s="211"/>
      <c r="AE175" s="211"/>
      <c r="AF175" s="211"/>
      <c r="AG175" s="211" t="s">
        <v>214</v>
      </c>
      <c r="AH175" s="211"/>
      <c r="AI175" s="211"/>
      <c r="AJ175" s="211"/>
      <c r="AK175" s="211"/>
      <c r="AL175" s="211"/>
      <c r="AM175" s="211"/>
      <c r="AN175" s="211"/>
      <c r="AO175" s="211"/>
      <c r="AP175" s="211"/>
      <c r="AQ175" s="211"/>
      <c r="AR175" s="211"/>
      <c r="AS175" s="211"/>
      <c r="AT175" s="211"/>
      <c r="AU175" s="211"/>
      <c r="AV175" s="211"/>
      <c r="AW175" s="211"/>
      <c r="AX175" s="211"/>
      <c r="AY175" s="211"/>
      <c r="AZ175" s="211"/>
      <c r="BA175" s="211"/>
      <c r="BB175" s="211"/>
      <c r="BC175" s="211"/>
      <c r="BD175" s="211"/>
      <c r="BE175" s="211"/>
      <c r="BF175" s="211"/>
      <c r="BG175" s="211"/>
      <c r="BH175" s="211"/>
    </row>
    <row r="176" spans="1:60" outlineLevel="1">
      <c r="A176" s="244">
        <v>29</v>
      </c>
      <c r="B176" s="245" t="s">
        <v>272</v>
      </c>
      <c r="C176" s="261" t="s">
        <v>273</v>
      </c>
      <c r="D176" s="246" t="s">
        <v>118</v>
      </c>
      <c r="E176" s="247">
        <v>27.152999999999999</v>
      </c>
      <c r="F176" s="248"/>
      <c r="G176" s="249">
        <f>ROUND(E176*F176,2)</f>
        <v>0</v>
      </c>
      <c r="H176" s="248"/>
      <c r="I176" s="249">
        <f>ROUND(E176*H176,2)</f>
        <v>0</v>
      </c>
      <c r="J176" s="248"/>
      <c r="K176" s="249">
        <f>ROUND(E176*J176,2)</f>
        <v>0</v>
      </c>
      <c r="L176" s="249">
        <v>21</v>
      </c>
      <c r="M176" s="250">
        <f>G176*(1+L176/100)</f>
        <v>0</v>
      </c>
      <c r="N176" s="231">
        <v>1.8E-3</v>
      </c>
      <c r="O176" s="231">
        <f>ROUND(E176*N176,2)</f>
        <v>0.05</v>
      </c>
      <c r="P176" s="231">
        <v>0</v>
      </c>
      <c r="Q176" s="231">
        <f>ROUND(E176*P176,2)</f>
        <v>0</v>
      </c>
      <c r="R176" s="231" t="s">
        <v>274</v>
      </c>
      <c r="S176" s="231" t="s">
        <v>120</v>
      </c>
      <c r="T176" s="231" t="s">
        <v>120</v>
      </c>
      <c r="U176" s="231">
        <v>0</v>
      </c>
      <c r="V176" s="231">
        <f>ROUND(E176*U176,2)</f>
        <v>0</v>
      </c>
      <c r="W176" s="231"/>
      <c r="X176" s="231" t="s">
        <v>275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276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>
      <c r="A177" s="228"/>
      <c r="B177" s="229"/>
      <c r="C177" s="262" t="s">
        <v>277</v>
      </c>
      <c r="D177" s="233"/>
      <c r="E177" s="234"/>
      <c r="F177" s="231"/>
      <c r="G177" s="231"/>
      <c r="H177" s="231"/>
      <c r="I177" s="231"/>
      <c r="J177" s="231"/>
      <c r="K177" s="231"/>
      <c r="L177" s="231"/>
      <c r="M177" s="231"/>
      <c r="N177" s="231"/>
      <c r="O177" s="231"/>
      <c r="P177" s="231"/>
      <c r="Q177" s="231"/>
      <c r="R177" s="231"/>
      <c r="S177" s="231"/>
      <c r="T177" s="231"/>
      <c r="U177" s="231"/>
      <c r="V177" s="231"/>
      <c r="W177" s="231"/>
      <c r="X177" s="231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124</v>
      </c>
      <c r="AH177" s="211">
        <v>0</v>
      </c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>
      <c r="A178" s="228"/>
      <c r="B178" s="229"/>
      <c r="C178" s="262" t="s">
        <v>278</v>
      </c>
      <c r="D178" s="233"/>
      <c r="E178" s="234">
        <v>20.37</v>
      </c>
      <c r="F178" s="231"/>
      <c r="G178" s="231"/>
      <c r="H178" s="231"/>
      <c r="I178" s="231"/>
      <c r="J178" s="231"/>
      <c r="K178" s="231"/>
      <c r="L178" s="231"/>
      <c r="M178" s="231"/>
      <c r="N178" s="231"/>
      <c r="O178" s="231"/>
      <c r="P178" s="231"/>
      <c r="Q178" s="231"/>
      <c r="R178" s="231"/>
      <c r="S178" s="231"/>
      <c r="T178" s="231"/>
      <c r="U178" s="231"/>
      <c r="V178" s="231"/>
      <c r="W178" s="231"/>
      <c r="X178" s="231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124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>
      <c r="A179" s="228"/>
      <c r="B179" s="229"/>
      <c r="C179" s="262" t="s">
        <v>279</v>
      </c>
      <c r="D179" s="233"/>
      <c r="E179" s="234">
        <v>6.7830000000000004</v>
      </c>
      <c r="F179" s="231"/>
      <c r="G179" s="231"/>
      <c r="H179" s="231"/>
      <c r="I179" s="231"/>
      <c r="J179" s="231"/>
      <c r="K179" s="231"/>
      <c r="L179" s="231"/>
      <c r="M179" s="231"/>
      <c r="N179" s="231"/>
      <c r="O179" s="231"/>
      <c r="P179" s="231"/>
      <c r="Q179" s="231"/>
      <c r="R179" s="231"/>
      <c r="S179" s="231"/>
      <c r="T179" s="231"/>
      <c r="U179" s="231"/>
      <c r="V179" s="231"/>
      <c r="W179" s="231"/>
      <c r="X179" s="231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124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>
      <c r="A180" s="238" t="s">
        <v>114</v>
      </c>
      <c r="B180" s="239" t="s">
        <v>70</v>
      </c>
      <c r="C180" s="260" t="s">
        <v>71</v>
      </c>
      <c r="D180" s="240"/>
      <c r="E180" s="241"/>
      <c r="F180" s="242"/>
      <c r="G180" s="242">
        <f>SUMIF(AG181:AG181,"&lt;&gt;NOR",G181:G181)</f>
        <v>0</v>
      </c>
      <c r="H180" s="242"/>
      <c r="I180" s="242">
        <f>SUM(I181:I181)</f>
        <v>0</v>
      </c>
      <c r="J180" s="242"/>
      <c r="K180" s="242">
        <f>SUM(K181:K181)</f>
        <v>0</v>
      </c>
      <c r="L180" s="242"/>
      <c r="M180" s="243">
        <f>SUM(M181:M181)</f>
        <v>0</v>
      </c>
      <c r="N180" s="237"/>
      <c r="O180" s="237">
        <f>SUM(O181:O181)</f>
        <v>0</v>
      </c>
      <c r="P180" s="237"/>
      <c r="Q180" s="237">
        <f>SUM(Q181:Q181)</f>
        <v>0</v>
      </c>
      <c r="R180" s="237"/>
      <c r="S180" s="237"/>
      <c r="T180" s="237"/>
      <c r="U180" s="237"/>
      <c r="V180" s="237">
        <f>SUM(V181:V181)</f>
        <v>0</v>
      </c>
      <c r="W180" s="237"/>
      <c r="X180" s="237"/>
      <c r="AG180" t="s">
        <v>115</v>
      </c>
    </row>
    <row r="181" spans="1:60" outlineLevel="1">
      <c r="A181" s="251">
        <v>30</v>
      </c>
      <c r="B181" s="252" t="s">
        <v>280</v>
      </c>
      <c r="C181" s="265" t="s">
        <v>281</v>
      </c>
      <c r="D181" s="253" t="s">
        <v>282</v>
      </c>
      <c r="E181" s="254">
        <v>1</v>
      </c>
      <c r="F181" s="255"/>
      <c r="G181" s="256">
        <f>ROUND(E181*F181,2)</f>
        <v>0</v>
      </c>
      <c r="H181" s="255"/>
      <c r="I181" s="256">
        <f>ROUND(E181*H181,2)</f>
        <v>0</v>
      </c>
      <c r="J181" s="255"/>
      <c r="K181" s="256">
        <f>ROUND(E181*J181,2)</f>
        <v>0</v>
      </c>
      <c r="L181" s="256">
        <v>21</v>
      </c>
      <c r="M181" s="257">
        <f>G181*(1+L181/100)</f>
        <v>0</v>
      </c>
      <c r="N181" s="231">
        <v>0</v>
      </c>
      <c r="O181" s="231">
        <f>ROUND(E181*N181,2)</f>
        <v>0</v>
      </c>
      <c r="P181" s="231">
        <v>0</v>
      </c>
      <c r="Q181" s="231">
        <f>ROUND(E181*P181,2)</f>
        <v>0</v>
      </c>
      <c r="R181" s="231"/>
      <c r="S181" s="231" t="s">
        <v>119</v>
      </c>
      <c r="T181" s="231" t="s">
        <v>150</v>
      </c>
      <c r="U181" s="231">
        <v>0</v>
      </c>
      <c r="V181" s="231">
        <f>ROUND(E181*U181,2)</f>
        <v>0</v>
      </c>
      <c r="W181" s="231"/>
      <c r="X181" s="231" t="s">
        <v>121</v>
      </c>
      <c r="Y181" s="211"/>
      <c r="Z181" s="211"/>
      <c r="AA181" s="211"/>
      <c r="AB181" s="211"/>
      <c r="AC181" s="211"/>
      <c r="AD181" s="211"/>
      <c r="AE181" s="211"/>
      <c r="AF181" s="211"/>
      <c r="AG181" s="211" t="s">
        <v>217</v>
      </c>
      <c r="AH181" s="211"/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>
      <c r="A182" s="238" t="s">
        <v>114</v>
      </c>
      <c r="B182" s="239" t="s">
        <v>72</v>
      </c>
      <c r="C182" s="260" t="s">
        <v>73</v>
      </c>
      <c r="D182" s="240"/>
      <c r="E182" s="241"/>
      <c r="F182" s="242"/>
      <c r="G182" s="242">
        <f>SUMIF(AG183:AG198,"&lt;&gt;NOR",G183:G198)</f>
        <v>0</v>
      </c>
      <c r="H182" s="242"/>
      <c r="I182" s="242">
        <f>SUM(I183:I198)</f>
        <v>0</v>
      </c>
      <c r="J182" s="242"/>
      <c r="K182" s="242">
        <f>SUM(K183:K198)</f>
        <v>0</v>
      </c>
      <c r="L182" s="242"/>
      <c r="M182" s="243">
        <f>SUM(M183:M198)</f>
        <v>0</v>
      </c>
      <c r="N182" s="237"/>
      <c r="O182" s="237">
        <f>SUM(O183:O198)</f>
        <v>0</v>
      </c>
      <c r="P182" s="237"/>
      <c r="Q182" s="237">
        <f>SUM(Q183:Q198)</f>
        <v>0.36</v>
      </c>
      <c r="R182" s="237"/>
      <c r="S182" s="237"/>
      <c r="T182" s="237"/>
      <c r="U182" s="237"/>
      <c r="V182" s="237">
        <f>SUM(V183:V198)</f>
        <v>14.79</v>
      </c>
      <c r="W182" s="237"/>
      <c r="X182" s="237"/>
      <c r="AG182" t="s">
        <v>115</v>
      </c>
    </row>
    <row r="183" spans="1:60" outlineLevel="1">
      <c r="A183" s="244">
        <v>31</v>
      </c>
      <c r="B183" s="245" t="s">
        <v>283</v>
      </c>
      <c r="C183" s="261" t="s">
        <v>284</v>
      </c>
      <c r="D183" s="246" t="s">
        <v>118</v>
      </c>
      <c r="E183" s="247">
        <v>20.58</v>
      </c>
      <c r="F183" s="248"/>
      <c r="G183" s="249">
        <f>ROUND(E183*F183,2)</f>
        <v>0</v>
      </c>
      <c r="H183" s="248"/>
      <c r="I183" s="249">
        <f>ROUND(E183*H183,2)</f>
        <v>0</v>
      </c>
      <c r="J183" s="248"/>
      <c r="K183" s="249">
        <f>ROUND(E183*J183,2)</f>
        <v>0</v>
      </c>
      <c r="L183" s="249">
        <v>21</v>
      </c>
      <c r="M183" s="250">
        <f>G183*(1+L183/100)</f>
        <v>0</v>
      </c>
      <c r="N183" s="231">
        <v>0</v>
      </c>
      <c r="O183" s="231">
        <f>ROUND(E183*N183,2)</f>
        <v>0</v>
      </c>
      <c r="P183" s="231">
        <v>1.695E-2</v>
      </c>
      <c r="Q183" s="231">
        <f>ROUND(E183*P183,2)</f>
        <v>0.35</v>
      </c>
      <c r="R183" s="231"/>
      <c r="S183" s="231" t="s">
        <v>120</v>
      </c>
      <c r="T183" s="231" t="s">
        <v>120</v>
      </c>
      <c r="U183" s="231">
        <v>0.16400000000000001</v>
      </c>
      <c r="V183" s="231">
        <f>ROUND(E183*U183,2)</f>
        <v>3.38</v>
      </c>
      <c r="W183" s="231"/>
      <c r="X183" s="231" t="s">
        <v>121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217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>
      <c r="A184" s="228"/>
      <c r="B184" s="229"/>
      <c r="C184" s="262" t="s">
        <v>285</v>
      </c>
      <c r="D184" s="233"/>
      <c r="E184" s="234"/>
      <c r="F184" s="231"/>
      <c r="G184" s="231"/>
      <c r="H184" s="231"/>
      <c r="I184" s="231"/>
      <c r="J184" s="231"/>
      <c r="K184" s="231"/>
      <c r="L184" s="231"/>
      <c r="M184" s="231"/>
      <c r="N184" s="231"/>
      <c r="O184" s="231"/>
      <c r="P184" s="231"/>
      <c r="Q184" s="231"/>
      <c r="R184" s="231"/>
      <c r="S184" s="231"/>
      <c r="T184" s="231"/>
      <c r="U184" s="231"/>
      <c r="V184" s="231"/>
      <c r="W184" s="231"/>
      <c r="X184" s="231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124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>
      <c r="A185" s="228"/>
      <c r="B185" s="229"/>
      <c r="C185" s="262" t="s">
        <v>286</v>
      </c>
      <c r="D185" s="233"/>
      <c r="E185" s="234">
        <v>20.58</v>
      </c>
      <c r="F185" s="231"/>
      <c r="G185" s="231"/>
      <c r="H185" s="231"/>
      <c r="I185" s="231"/>
      <c r="J185" s="231"/>
      <c r="K185" s="231"/>
      <c r="L185" s="231"/>
      <c r="M185" s="231"/>
      <c r="N185" s="231"/>
      <c r="O185" s="231"/>
      <c r="P185" s="231"/>
      <c r="Q185" s="231"/>
      <c r="R185" s="231"/>
      <c r="S185" s="231"/>
      <c r="T185" s="231"/>
      <c r="U185" s="231"/>
      <c r="V185" s="231"/>
      <c r="W185" s="231"/>
      <c r="X185" s="231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124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>
      <c r="A186" s="244">
        <v>32</v>
      </c>
      <c r="B186" s="245" t="s">
        <v>287</v>
      </c>
      <c r="C186" s="261" t="s">
        <v>288</v>
      </c>
      <c r="D186" s="246" t="s">
        <v>167</v>
      </c>
      <c r="E186" s="247">
        <v>5</v>
      </c>
      <c r="F186" s="248"/>
      <c r="G186" s="249">
        <f>ROUND(E186*F186,2)</f>
        <v>0</v>
      </c>
      <c r="H186" s="248"/>
      <c r="I186" s="249">
        <f>ROUND(E186*H186,2)</f>
        <v>0</v>
      </c>
      <c r="J186" s="248"/>
      <c r="K186" s="249">
        <f>ROUND(E186*J186,2)</f>
        <v>0</v>
      </c>
      <c r="L186" s="249">
        <v>21</v>
      </c>
      <c r="M186" s="250">
        <f>G186*(1+L186/100)</f>
        <v>0</v>
      </c>
      <c r="N186" s="231">
        <v>0</v>
      </c>
      <c r="O186" s="231">
        <f>ROUND(E186*N186,2)</f>
        <v>0</v>
      </c>
      <c r="P186" s="231">
        <v>0</v>
      </c>
      <c r="Q186" s="231">
        <f>ROUND(E186*P186,2)</f>
        <v>0</v>
      </c>
      <c r="R186" s="231"/>
      <c r="S186" s="231" t="s">
        <v>120</v>
      </c>
      <c r="T186" s="231" t="s">
        <v>120</v>
      </c>
      <c r="U186" s="231">
        <v>1.45</v>
      </c>
      <c r="V186" s="231">
        <f>ROUND(E186*U186,2)</f>
        <v>7.25</v>
      </c>
      <c r="W186" s="231"/>
      <c r="X186" s="231" t="s">
        <v>121</v>
      </c>
      <c r="Y186" s="211"/>
      <c r="Z186" s="211"/>
      <c r="AA186" s="211"/>
      <c r="AB186" s="211"/>
      <c r="AC186" s="211"/>
      <c r="AD186" s="211"/>
      <c r="AE186" s="211"/>
      <c r="AF186" s="211"/>
      <c r="AG186" s="211" t="s">
        <v>217</v>
      </c>
      <c r="AH186" s="211"/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>
      <c r="A187" s="228"/>
      <c r="B187" s="229"/>
      <c r="C187" s="262" t="s">
        <v>289</v>
      </c>
      <c r="D187" s="233"/>
      <c r="E187" s="234">
        <v>5</v>
      </c>
      <c r="F187" s="231"/>
      <c r="G187" s="231"/>
      <c r="H187" s="231"/>
      <c r="I187" s="231"/>
      <c r="J187" s="231"/>
      <c r="K187" s="231"/>
      <c r="L187" s="231"/>
      <c r="M187" s="231"/>
      <c r="N187" s="231"/>
      <c r="O187" s="231"/>
      <c r="P187" s="231"/>
      <c r="Q187" s="231"/>
      <c r="R187" s="231"/>
      <c r="S187" s="231"/>
      <c r="T187" s="231"/>
      <c r="U187" s="231"/>
      <c r="V187" s="231"/>
      <c r="W187" s="231"/>
      <c r="X187" s="231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124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>
      <c r="A188" s="244">
        <v>33</v>
      </c>
      <c r="B188" s="245" t="s">
        <v>290</v>
      </c>
      <c r="C188" s="261" t="s">
        <v>291</v>
      </c>
      <c r="D188" s="246" t="s">
        <v>167</v>
      </c>
      <c r="E188" s="247">
        <v>1</v>
      </c>
      <c r="F188" s="248"/>
      <c r="G188" s="249">
        <f>ROUND(E188*F188,2)</f>
        <v>0</v>
      </c>
      <c r="H188" s="248"/>
      <c r="I188" s="249">
        <f>ROUND(E188*H188,2)</f>
        <v>0</v>
      </c>
      <c r="J188" s="248"/>
      <c r="K188" s="249">
        <f>ROUND(E188*J188,2)</f>
        <v>0</v>
      </c>
      <c r="L188" s="249">
        <v>21</v>
      </c>
      <c r="M188" s="250">
        <f>G188*(1+L188/100)</f>
        <v>0</v>
      </c>
      <c r="N188" s="231">
        <v>0</v>
      </c>
      <c r="O188" s="231">
        <f>ROUND(E188*N188,2)</f>
        <v>0</v>
      </c>
      <c r="P188" s="231">
        <v>0</v>
      </c>
      <c r="Q188" s="231">
        <f>ROUND(E188*P188,2)</f>
        <v>0</v>
      </c>
      <c r="R188" s="231"/>
      <c r="S188" s="231" t="s">
        <v>120</v>
      </c>
      <c r="T188" s="231" t="s">
        <v>120</v>
      </c>
      <c r="U188" s="231">
        <v>1.5</v>
      </c>
      <c r="V188" s="231">
        <f>ROUND(E188*U188,2)</f>
        <v>1.5</v>
      </c>
      <c r="W188" s="231"/>
      <c r="X188" s="231" t="s">
        <v>121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151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>
      <c r="A189" s="228"/>
      <c r="B189" s="229"/>
      <c r="C189" s="262" t="s">
        <v>41</v>
      </c>
      <c r="D189" s="233"/>
      <c r="E189" s="234">
        <v>1</v>
      </c>
      <c r="F189" s="231"/>
      <c r="G189" s="231"/>
      <c r="H189" s="231"/>
      <c r="I189" s="231"/>
      <c r="J189" s="231"/>
      <c r="K189" s="231"/>
      <c r="L189" s="231"/>
      <c r="M189" s="231"/>
      <c r="N189" s="231"/>
      <c r="O189" s="231"/>
      <c r="P189" s="231"/>
      <c r="Q189" s="231"/>
      <c r="R189" s="231"/>
      <c r="S189" s="231"/>
      <c r="T189" s="231"/>
      <c r="U189" s="231"/>
      <c r="V189" s="231"/>
      <c r="W189" s="231"/>
      <c r="X189" s="231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124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>
      <c r="A190" s="251">
        <v>34</v>
      </c>
      <c r="B190" s="252" t="s">
        <v>292</v>
      </c>
      <c r="C190" s="265" t="s">
        <v>293</v>
      </c>
      <c r="D190" s="253" t="s">
        <v>167</v>
      </c>
      <c r="E190" s="254">
        <v>4</v>
      </c>
      <c r="F190" s="255"/>
      <c r="G190" s="256">
        <f>ROUND(E190*F190,2)</f>
        <v>0</v>
      </c>
      <c r="H190" s="255"/>
      <c r="I190" s="256">
        <f>ROUND(E190*H190,2)</f>
        <v>0</v>
      </c>
      <c r="J190" s="255"/>
      <c r="K190" s="256">
        <f>ROUND(E190*J190,2)</f>
        <v>0</v>
      </c>
      <c r="L190" s="256">
        <v>21</v>
      </c>
      <c r="M190" s="257">
        <f>G190*(1+L190/100)</f>
        <v>0</v>
      </c>
      <c r="N190" s="231">
        <v>0</v>
      </c>
      <c r="O190" s="231">
        <f>ROUND(E190*N190,2)</f>
        <v>0</v>
      </c>
      <c r="P190" s="231">
        <v>0</v>
      </c>
      <c r="Q190" s="231">
        <f>ROUND(E190*P190,2)</f>
        <v>0</v>
      </c>
      <c r="R190" s="231"/>
      <c r="S190" s="231" t="s">
        <v>120</v>
      </c>
      <c r="T190" s="231" t="s">
        <v>120</v>
      </c>
      <c r="U190" s="231">
        <v>0.55500000000000005</v>
      </c>
      <c r="V190" s="231">
        <f>ROUND(E190*U190,2)</f>
        <v>2.2200000000000002</v>
      </c>
      <c r="W190" s="231"/>
      <c r="X190" s="231" t="s">
        <v>121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217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>
      <c r="A191" s="244">
        <v>35</v>
      </c>
      <c r="B191" s="245" t="s">
        <v>294</v>
      </c>
      <c r="C191" s="261" t="s">
        <v>295</v>
      </c>
      <c r="D191" s="246" t="s">
        <v>167</v>
      </c>
      <c r="E191" s="247">
        <v>4</v>
      </c>
      <c r="F191" s="248"/>
      <c r="G191" s="249">
        <f>ROUND(E191*F191,2)</f>
        <v>0</v>
      </c>
      <c r="H191" s="248"/>
      <c r="I191" s="249">
        <f>ROUND(E191*H191,2)</f>
        <v>0</v>
      </c>
      <c r="J191" s="248"/>
      <c r="K191" s="249">
        <f>ROUND(E191*J191,2)</f>
        <v>0</v>
      </c>
      <c r="L191" s="249">
        <v>21</v>
      </c>
      <c r="M191" s="250">
        <f>G191*(1+L191/100)</f>
        <v>0</v>
      </c>
      <c r="N191" s="231">
        <v>0</v>
      </c>
      <c r="O191" s="231">
        <f>ROUND(E191*N191,2)</f>
        <v>0</v>
      </c>
      <c r="P191" s="231">
        <v>1.8E-3</v>
      </c>
      <c r="Q191" s="231">
        <f>ROUND(E191*P191,2)</f>
        <v>0.01</v>
      </c>
      <c r="R191" s="231"/>
      <c r="S191" s="231" t="s">
        <v>120</v>
      </c>
      <c r="T191" s="231" t="s">
        <v>120</v>
      </c>
      <c r="U191" s="231">
        <v>0.11</v>
      </c>
      <c r="V191" s="231">
        <f>ROUND(E191*U191,2)</f>
        <v>0.44</v>
      </c>
      <c r="W191" s="231"/>
      <c r="X191" s="231" t="s">
        <v>121</v>
      </c>
      <c r="Y191" s="211"/>
      <c r="Z191" s="211"/>
      <c r="AA191" s="211"/>
      <c r="AB191" s="211"/>
      <c r="AC191" s="211"/>
      <c r="AD191" s="211"/>
      <c r="AE191" s="211"/>
      <c r="AF191" s="211"/>
      <c r="AG191" s="211" t="s">
        <v>217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outlineLevel="1">
      <c r="A192" s="228">
        <v>36</v>
      </c>
      <c r="B192" s="229" t="s">
        <v>296</v>
      </c>
      <c r="C192" s="266" t="s">
        <v>297</v>
      </c>
      <c r="D192" s="230" t="s">
        <v>0</v>
      </c>
      <c r="E192" s="258"/>
      <c r="F192" s="232"/>
      <c r="G192" s="231">
        <f>ROUND(E192*F192,2)</f>
        <v>0</v>
      </c>
      <c r="H192" s="232"/>
      <c r="I192" s="231">
        <f>ROUND(E192*H192,2)</f>
        <v>0</v>
      </c>
      <c r="J192" s="232"/>
      <c r="K192" s="231">
        <f>ROUND(E192*J192,2)</f>
        <v>0</v>
      </c>
      <c r="L192" s="231">
        <v>21</v>
      </c>
      <c r="M192" s="231">
        <f>G192*(1+L192/100)</f>
        <v>0</v>
      </c>
      <c r="N192" s="231">
        <v>0</v>
      </c>
      <c r="O192" s="231">
        <f>ROUND(E192*N192,2)</f>
        <v>0</v>
      </c>
      <c r="P192" s="231">
        <v>0</v>
      </c>
      <c r="Q192" s="231">
        <f>ROUND(E192*P192,2)</f>
        <v>0</v>
      </c>
      <c r="R192" s="231"/>
      <c r="S192" s="231" t="s">
        <v>120</v>
      </c>
      <c r="T192" s="231" t="s">
        <v>120</v>
      </c>
      <c r="U192" s="231">
        <v>0</v>
      </c>
      <c r="V192" s="231">
        <f>ROUND(E192*U192,2)</f>
        <v>0</v>
      </c>
      <c r="W192" s="231"/>
      <c r="X192" s="231" t="s">
        <v>213</v>
      </c>
      <c r="Y192" s="211"/>
      <c r="Z192" s="211"/>
      <c r="AA192" s="211"/>
      <c r="AB192" s="211"/>
      <c r="AC192" s="211"/>
      <c r="AD192" s="211"/>
      <c r="AE192" s="211"/>
      <c r="AF192" s="211"/>
      <c r="AG192" s="211" t="s">
        <v>214</v>
      </c>
      <c r="AH192" s="211"/>
      <c r="AI192" s="211"/>
      <c r="AJ192" s="211"/>
      <c r="AK192" s="211"/>
      <c r="AL192" s="211"/>
      <c r="AM192" s="211"/>
      <c r="AN192" s="211"/>
      <c r="AO192" s="211"/>
      <c r="AP192" s="211"/>
      <c r="AQ192" s="211"/>
      <c r="AR192" s="211"/>
      <c r="AS192" s="211"/>
      <c r="AT192" s="211"/>
      <c r="AU192" s="211"/>
      <c r="AV192" s="211"/>
      <c r="AW192" s="211"/>
      <c r="AX192" s="211"/>
      <c r="AY192" s="211"/>
      <c r="AZ192" s="211"/>
      <c r="BA192" s="211"/>
      <c r="BB192" s="211"/>
      <c r="BC192" s="211"/>
      <c r="BD192" s="211"/>
      <c r="BE192" s="211"/>
      <c r="BF192" s="211"/>
      <c r="BG192" s="211"/>
      <c r="BH192" s="211"/>
    </row>
    <row r="193" spans="1:60" ht="22.5" outlineLevel="1">
      <c r="A193" s="244">
        <v>37</v>
      </c>
      <c r="B193" s="245" t="s">
        <v>298</v>
      </c>
      <c r="C193" s="261" t="s">
        <v>299</v>
      </c>
      <c r="D193" s="246" t="s">
        <v>167</v>
      </c>
      <c r="E193" s="247">
        <v>2</v>
      </c>
      <c r="F193" s="248"/>
      <c r="G193" s="249">
        <f>ROUND(E193*F193,2)</f>
        <v>0</v>
      </c>
      <c r="H193" s="248"/>
      <c r="I193" s="249">
        <f>ROUND(E193*H193,2)</f>
        <v>0</v>
      </c>
      <c r="J193" s="248"/>
      <c r="K193" s="249">
        <f>ROUND(E193*J193,2)</f>
        <v>0</v>
      </c>
      <c r="L193" s="249">
        <v>21</v>
      </c>
      <c r="M193" s="250">
        <f>G193*(1+L193/100)</f>
        <v>0</v>
      </c>
      <c r="N193" s="231">
        <v>0</v>
      </c>
      <c r="O193" s="231">
        <f>ROUND(E193*N193,2)</f>
        <v>0</v>
      </c>
      <c r="P193" s="231">
        <v>0</v>
      </c>
      <c r="Q193" s="231">
        <f>ROUND(E193*P193,2)</f>
        <v>0</v>
      </c>
      <c r="R193" s="231"/>
      <c r="S193" s="231" t="s">
        <v>119</v>
      </c>
      <c r="T193" s="231" t="s">
        <v>150</v>
      </c>
      <c r="U193" s="231">
        <v>0</v>
      </c>
      <c r="V193" s="231">
        <f>ROUND(E193*U193,2)</f>
        <v>0</v>
      </c>
      <c r="W193" s="231"/>
      <c r="X193" s="231" t="s">
        <v>121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217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>
      <c r="A194" s="228"/>
      <c r="B194" s="229"/>
      <c r="C194" s="262" t="s">
        <v>300</v>
      </c>
      <c r="D194" s="233"/>
      <c r="E194" s="234"/>
      <c r="F194" s="231"/>
      <c r="G194" s="231"/>
      <c r="H194" s="231"/>
      <c r="I194" s="231"/>
      <c r="J194" s="231"/>
      <c r="K194" s="231"/>
      <c r="L194" s="231"/>
      <c r="M194" s="231"/>
      <c r="N194" s="231"/>
      <c r="O194" s="231"/>
      <c r="P194" s="231"/>
      <c r="Q194" s="231"/>
      <c r="R194" s="231"/>
      <c r="S194" s="231"/>
      <c r="T194" s="231"/>
      <c r="U194" s="231"/>
      <c r="V194" s="231"/>
      <c r="W194" s="231"/>
      <c r="X194" s="231"/>
      <c r="Y194" s="211"/>
      <c r="Z194" s="211"/>
      <c r="AA194" s="211"/>
      <c r="AB194" s="211"/>
      <c r="AC194" s="211"/>
      <c r="AD194" s="211"/>
      <c r="AE194" s="211"/>
      <c r="AF194" s="211"/>
      <c r="AG194" s="211" t="s">
        <v>124</v>
      </c>
      <c r="AH194" s="211">
        <v>0</v>
      </c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>
      <c r="A195" s="228"/>
      <c r="B195" s="229"/>
      <c r="C195" s="262" t="s">
        <v>168</v>
      </c>
      <c r="D195" s="233"/>
      <c r="E195" s="234">
        <v>2</v>
      </c>
      <c r="F195" s="231"/>
      <c r="G195" s="231"/>
      <c r="H195" s="231"/>
      <c r="I195" s="231"/>
      <c r="J195" s="231"/>
      <c r="K195" s="231"/>
      <c r="L195" s="231"/>
      <c r="M195" s="231"/>
      <c r="N195" s="231"/>
      <c r="O195" s="231"/>
      <c r="P195" s="231"/>
      <c r="Q195" s="231"/>
      <c r="R195" s="231"/>
      <c r="S195" s="231"/>
      <c r="T195" s="231"/>
      <c r="U195" s="231"/>
      <c r="V195" s="231"/>
      <c r="W195" s="231"/>
      <c r="X195" s="231"/>
      <c r="Y195" s="211"/>
      <c r="Z195" s="211"/>
      <c r="AA195" s="211"/>
      <c r="AB195" s="211"/>
      <c r="AC195" s="211"/>
      <c r="AD195" s="211"/>
      <c r="AE195" s="211"/>
      <c r="AF195" s="211"/>
      <c r="AG195" s="211" t="s">
        <v>124</v>
      </c>
      <c r="AH195" s="211">
        <v>0</v>
      </c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ht="22.5" outlineLevel="1">
      <c r="A196" s="251">
        <v>38</v>
      </c>
      <c r="B196" s="252" t="s">
        <v>301</v>
      </c>
      <c r="C196" s="265" t="s">
        <v>302</v>
      </c>
      <c r="D196" s="253" t="s">
        <v>282</v>
      </c>
      <c r="E196" s="254">
        <v>1</v>
      </c>
      <c r="F196" s="255"/>
      <c r="G196" s="256">
        <f>ROUND(E196*F196,2)</f>
        <v>0</v>
      </c>
      <c r="H196" s="255"/>
      <c r="I196" s="256">
        <f>ROUND(E196*H196,2)</f>
        <v>0</v>
      </c>
      <c r="J196" s="255"/>
      <c r="K196" s="256">
        <f>ROUND(E196*J196,2)</f>
        <v>0</v>
      </c>
      <c r="L196" s="256">
        <v>21</v>
      </c>
      <c r="M196" s="257">
        <f>G196*(1+L196/100)</f>
        <v>0</v>
      </c>
      <c r="N196" s="231">
        <v>0</v>
      </c>
      <c r="O196" s="231">
        <f>ROUND(E196*N196,2)</f>
        <v>0</v>
      </c>
      <c r="P196" s="231">
        <v>0</v>
      </c>
      <c r="Q196" s="231">
        <f>ROUND(E196*P196,2)</f>
        <v>0</v>
      </c>
      <c r="R196" s="231"/>
      <c r="S196" s="231" t="s">
        <v>119</v>
      </c>
      <c r="T196" s="231" t="s">
        <v>150</v>
      </c>
      <c r="U196" s="231">
        <v>0</v>
      </c>
      <c r="V196" s="231">
        <f>ROUND(E196*U196,2)</f>
        <v>0</v>
      </c>
      <c r="W196" s="231"/>
      <c r="X196" s="231" t="s">
        <v>121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217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ht="22.5" outlineLevel="1">
      <c r="A197" s="251">
        <v>39</v>
      </c>
      <c r="B197" s="252" t="s">
        <v>303</v>
      </c>
      <c r="C197" s="265" t="s">
        <v>304</v>
      </c>
      <c r="D197" s="253" t="s">
        <v>282</v>
      </c>
      <c r="E197" s="254">
        <v>1</v>
      </c>
      <c r="F197" s="255"/>
      <c r="G197" s="256">
        <f>ROUND(E197*F197,2)</f>
        <v>0</v>
      </c>
      <c r="H197" s="255"/>
      <c r="I197" s="256">
        <f>ROUND(E197*H197,2)</f>
        <v>0</v>
      </c>
      <c r="J197" s="255"/>
      <c r="K197" s="256">
        <f>ROUND(E197*J197,2)</f>
        <v>0</v>
      </c>
      <c r="L197" s="256">
        <v>21</v>
      </c>
      <c r="M197" s="257">
        <f>G197*(1+L197/100)</f>
        <v>0</v>
      </c>
      <c r="N197" s="231">
        <v>0</v>
      </c>
      <c r="O197" s="231">
        <f>ROUND(E197*N197,2)</f>
        <v>0</v>
      </c>
      <c r="P197" s="231">
        <v>0</v>
      </c>
      <c r="Q197" s="231">
        <f>ROUND(E197*P197,2)</f>
        <v>0</v>
      </c>
      <c r="R197" s="231"/>
      <c r="S197" s="231" t="s">
        <v>119</v>
      </c>
      <c r="T197" s="231" t="s">
        <v>150</v>
      </c>
      <c r="U197" s="231">
        <v>0</v>
      </c>
      <c r="V197" s="231">
        <f>ROUND(E197*U197,2)</f>
        <v>0</v>
      </c>
      <c r="W197" s="231"/>
      <c r="X197" s="231" t="s">
        <v>121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217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>
      <c r="A198" s="251">
        <v>40</v>
      </c>
      <c r="B198" s="252" t="s">
        <v>305</v>
      </c>
      <c r="C198" s="265" t="s">
        <v>306</v>
      </c>
      <c r="D198" s="253" t="s">
        <v>167</v>
      </c>
      <c r="E198" s="254">
        <v>4</v>
      </c>
      <c r="F198" s="255"/>
      <c r="G198" s="256">
        <f>ROUND(E198*F198,2)</f>
        <v>0</v>
      </c>
      <c r="H198" s="255"/>
      <c r="I198" s="256">
        <f>ROUND(E198*H198,2)</f>
        <v>0</v>
      </c>
      <c r="J198" s="255"/>
      <c r="K198" s="256">
        <f>ROUND(E198*J198,2)</f>
        <v>0</v>
      </c>
      <c r="L198" s="256">
        <v>21</v>
      </c>
      <c r="M198" s="257">
        <f>G198*(1+L198/100)</f>
        <v>0</v>
      </c>
      <c r="N198" s="231">
        <v>0</v>
      </c>
      <c r="O198" s="231">
        <f>ROUND(E198*N198,2)</f>
        <v>0</v>
      </c>
      <c r="P198" s="231">
        <v>0</v>
      </c>
      <c r="Q198" s="231">
        <f>ROUND(E198*P198,2)</f>
        <v>0</v>
      </c>
      <c r="R198" s="231"/>
      <c r="S198" s="231" t="s">
        <v>119</v>
      </c>
      <c r="T198" s="231" t="s">
        <v>150</v>
      </c>
      <c r="U198" s="231">
        <v>0</v>
      </c>
      <c r="V198" s="231">
        <f>ROUND(E198*U198,2)</f>
        <v>0</v>
      </c>
      <c r="W198" s="231"/>
      <c r="X198" s="231" t="s">
        <v>275</v>
      </c>
      <c r="Y198" s="211"/>
      <c r="Z198" s="211"/>
      <c r="AA198" s="211"/>
      <c r="AB198" s="211"/>
      <c r="AC198" s="211"/>
      <c r="AD198" s="211"/>
      <c r="AE198" s="211"/>
      <c r="AF198" s="211"/>
      <c r="AG198" s="211" t="s">
        <v>276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>
      <c r="A199" s="238" t="s">
        <v>114</v>
      </c>
      <c r="B199" s="239" t="s">
        <v>74</v>
      </c>
      <c r="C199" s="260" t="s">
        <v>75</v>
      </c>
      <c r="D199" s="240"/>
      <c r="E199" s="241"/>
      <c r="F199" s="242"/>
      <c r="G199" s="242">
        <f>SUMIF(AG200:AG218,"&lt;&gt;NOR",G200:G218)</f>
        <v>0</v>
      </c>
      <c r="H199" s="242"/>
      <c r="I199" s="242">
        <f>SUM(I200:I218)</f>
        <v>0</v>
      </c>
      <c r="J199" s="242"/>
      <c r="K199" s="242">
        <f>SUM(K200:K218)</f>
        <v>0</v>
      </c>
      <c r="L199" s="242"/>
      <c r="M199" s="243">
        <f>SUM(M200:M218)</f>
        <v>0</v>
      </c>
      <c r="N199" s="237"/>
      <c r="O199" s="237">
        <f>SUM(O200:O218)</f>
        <v>0.13</v>
      </c>
      <c r="P199" s="237"/>
      <c r="Q199" s="237">
        <f>SUM(Q200:Q218)</f>
        <v>0</v>
      </c>
      <c r="R199" s="237"/>
      <c r="S199" s="237"/>
      <c r="T199" s="237"/>
      <c r="U199" s="237"/>
      <c r="V199" s="237">
        <f>SUM(V200:V218)</f>
        <v>25.33</v>
      </c>
      <c r="W199" s="237"/>
      <c r="X199" s="237"/>
      <c r="AG199" t="s">
        <v>115</v>
      </c>
    </row>
    <row r="200" spans="1:60" outlineLevel="1">
      <c r="A200" s="244">
        <v>41</v>
      </c>
      <c r="B200" s="245" t="s">
        <v>307</v>
      </c>
      <c r="C200" s="261" t="s">
        <v>308</v>
      </c>
      <c r="D200" s="246" t="s">
        <v>118</v>
      </c>
      <c r="E200" s="247">
        <v>25.9</v>
      </c>
      <c r="F200" s="248"/>
      <c r="G200" s="249">
        <f>ROUND(E200*F200,2)</f>
        <v>0</v>
      </c>
      <c r="H200" s="248"/>
      <c r="I200" s="249">
        <f>ROUND(E200*H200,2)</f>
        <v>0</v>
      </c>
      <c r="J200" s="248"/>
      <c r="K200" s="249">
        <f>ROUND(E200*J200,2)</f>
        <v>0</v>
      </c>
      <c r="L200" s="249">
        <v>21</v>
      </c>
      <c r="M200" s="250">
        <f>G200*(1+L200/100)</f>
        <v>0</v>
      </c>
      <c r="N200" s="231">
        <v>5.0400000000000002E-3</v>
      </c>
      <c r="O200" s="231">
        <f>ROUND(E200*N200,2)</f>
        <v>0.13</v>
      </c>
      <c r="P200" s="231">
        <v>0</v>
      </c>
      <c r="Q200" s="231">
        <f>ROUND(E200*P200,2)</f>
        <v>0</v>
      </c>
      <c r="R200" s="231"/>
      <c r="S200" s="231" t="s">
        <v>120</v>
      </c>
      <c r="T200" s="231" t="s">
        <v>120</v>
      </c>
      <c r="U200" s="231">
        <v>0.97799999999999998</v>
      </c>
      <c r="V200" s="231">
        <f>ROUND(E200*U200,2)</f>
        <v>25.33</v>
      </c>
      <c r="W200" s="231"/>
      <c r="X200" s="231" t="s">
        <v>121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217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>
      <c r="A201" s="228"/>
      <c r="B201" s="229"/>
      <c r="C201" s="263" t="s">
        <v>128</v>
      </c>
      <c r="D201" s="235"/>
      <c r="E201" s="236"/>
      <c r="F201" s="231"/>
      <c r="G201" s="231"/>
      <c r="H201" s="231"/>
      <c r="I201" s="231"/>
      <c r="J201" s="231"/>
      <c r="K201" s="231"/>
      <c r="L201" s="231"/>
      <c r="M201" s="231"/>
      <c r="N201" s="231"/>
      <c r="O201" s="231"/>
      <c r="P201" s="231"/>
      <c r="Q201" s="231"/>
      <c r="R201" s="231"/>
      <c r="S201" s="231"/>
      <c r="T201" s="231"/>
      <c r="U201" s="231"/>
      <c r="V201" s="231"/>
      <c r="W201" s="231"/>
      <c r="X201" s="231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124</v>
      </c>
      <c r="AH201" s="211"/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outlineLevel="1">
      <c r="A202" s="228"/>
      <c r="B202" s="229"/>
      <c r="C202" s="264" t="s">
        <v>196</v>
      </c>
      <c r="D202" s="235"/>
      <c r="E202" s="236"/>
      <c r="F202" s="231"/>
      <c r="G202" s="231"/>
      <c r="H202" s="231"/>
      <c r="I202" s="231"/>
      <c r="J202" s="231"/>
      <c r="K202" s="231"/>
      <c r="L202" s="231"/>
      <c r="M202" s="231"/>
      <c r="N202" s="231"/>
      <c r="O202" s="231"/>
      <c r="P202" s="231"/>
      <c r="Q202" s="231"/>
      <c r="R202" s="231"/>
      <c r="S202" s="231"/>
      <c r="T202" s="231"/>
      <c r="U202" s="231"/>
      <c r="V202" s="231"/>
      <c r="W202" s="231"/>
      <c r="X202" s="231"/>
      <c r="Y202" s="211"/>
      <c r="Z202" s="211"/>
      <c r="AA202" s="211"/>
      <c r="AB202" s="211"/>
      <c r="AC202" s="211"/>
      <c r="AD202" s="211"/>
      <c r="AE202" s="211"/>
      <c r="AF202" s="211"/>
      <c r="AG202" s="211" t="s">
        <v>124</v>
      </c>
      <c r="AH202" s="211">
        <v>2</v>
      </c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>
      <c r="A203" s="228"/>
      <c r="B203" s="229"/>
      <c r="C203" s="263" t="s">
        <v>136</v>
      </c>
      <c r="D203" s="235"/>
      <c r="E203" s="236"/>
      <c r="F203" s="231"/>
      <c r="G203" s="231"/>
      <c r="H203" s="231"/>
      <c r="I203" s="231"/>
      <c r="J203" s="231"/>
      <c r="K203" s="231"/>
      <c r="L203" s="231"/>
      <c r="M203" s="231"/>
      <c r="N203" s="231"/>
      <c r="O203" s="231"/>
      <c r="P203" s="231"/>
      <c r="Q203" s="231"/>
      <c r="R203" s="231"/>
      <c r="S203" s="231"/>
      <c r="T203" s="231"/>
      <c r="U203" s="231"/>
      <c r="V203" s="231"/>
      <c r="W203" s="231"/>
      <c r="X203" s="231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124</v>
      </c>
      <c r="AH203" s="211"/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>
      <c r="A204" s="228"/>
      <c r="B204" s="229"/>
      <c r="C204" s="262" t="s">
        <v>197</v>
      </c>
      <c r="D204" s="233"/>
      <c r="E204" s="234">
        <v>19.399999999999999</v>
      </c>
      <c r="F204" s="231"/>
      <c r="G204" s="231"/>
      <c r="H204" s="231"/>
      <c r="I204" s="231"/>
      <c r="J204" s="231"/>
      <c r="K204" s="231"/>
      <c r="L204" s="231"/>
      <c r="M204" s="231"/>
      <c r="N204" s="231"/>
      <c r="O204" s="231"/>
      <c r="P204" s="231"/>
      <c r="Q204" s="231"/>
      <c r="R204" s="231"/>
      <c r="S204" s="231"/>
      <c r="T204" s="231"/>
      <c r="U204" s="231"/>
      <c r="V204" s="231"/>
      <c r="W204" s="231"/>
      <c r="X204" s="231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124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>
      <c r="A205" s="228"/>
      <c r="B205" s="229"/>
      <c r="C205" s="263" t="s">
        <v>128</v>
      </c>
      <c r="D205" s="235"/>
      <c r="E205" s="236"/>
      <c r="F205" s="231"/>
      <c r="G205" s="231"/>
      <c r="H205" s="231"/>
      <c r="I205" s="231"/>
      <c r="J205" s="231"/>
      <c r="K205" s="231"/>
      <c r="L205" s="231"/>
      <c r="M205" s="231"/>
      <c r="N205" s="231"/>
      <c r="O205" s="231"/>
      <c r="P205" s="231"/>
      <c r="Q205" s="231"/>
      <c r="R205" s="231"/>
      <c r="S205" s="231"/>
      <c r="T205" s="231"/>
      <c r="U205" s="231"/>
      <c r="V205" s="231"/>
      <c r="W205" s="231"/>
      <c r="X205" s="231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124</v>
      </c>
      <c r="AH205" s="211"/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>
      <c r="A206" s="228"/>
      <c r="B206" s="229"/>
      <c r="C206" s="264" t="s">
        <v>146</v>
      </c>
      <c r="D206" s="235"/>
      <c r="E206" s="236">
        <v>6.46</v>
      </c>
      <c r="F206" s="231"/>
      <c r="G206" s="231"/>
      <c r="H206" s="231"/>
      <c r="I206" s="231"/>
      <c r="J206" s="231"/>
      <c r="K206" s="231"/>
      <c r="L206" s="231"/>
      <c r="M206" s="231"/>
      <c r="N206" s="231"/>
      <c r="O206" s="231"/>
      <c r="P206" s="231"/>
      <c r="Q206" s="231"/>
      <c r="R206" s="231"/>
      <c r="S206" s="231"/>
      <c r="T206" s="231"/>
      <c r="U206" s="231"/>
      <c r="V206" s="231"/>
      <c r="W206" s="231"/>
      <c r="X206" s="231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124</v>
      </c>
      <c r="AH206" s="211">
        <v>2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>
      <c r="A207" s="228"/>
      <c r="B207" s="229"/>
      <c r="C207" s="263" t="s">
        <v>136</v>
      </c>
      <c r="D207" s="235"/>
      <c r="E207" s="236"/>
      <c r="F207" s="231"/>
      <c r="G207" s="231"/>
      <c r="H207" s="231"/>
      <c r="I207" s="231"/>
      <c r="J207" s="231"/>
      <c r="K207" s="231"/>
      <c r="L207" s="231"/>
      <c r="M207" s="231"/>
      <c r="N207" s="231"/>
      <c r="O207" s="231"/>
      <c r="P207" s="231"/>
      <c r="Q207" s="231"/>
      <c r="R207" s="231"/>
      <c r="S207" s="231"/>
      <c r="T207" s="231"/>
      <c r="U207" s="231"/>
      <c r="V207" s="231"/>
      <c r="W207" s="231"/>
      <c r="X207" s="231"/>
      <c r="Y207" s="211"/>
      <c r="Z207" s="211"/>
      <c r="AA207" s="211"/>
      <c r="AB207" s="211"/>
      <c r="AC207" s="211"/>
      <c r="AD207" s="211"/>
      <c r="AE207" s="211"/>
      <c r="AF207" s="211"/>
      <c r="AG207" s="211" t="s">
        <v>124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outlineLevel="1">
      <c r="A208" s="228"/>
      <c r="B208" s="229"/>
      <c r="C208" s="262" t="s">
        <v>174</v>
      </c>
      <c r="D208" s="233"/>
      <c r="E208" s="234">
        <v>6.5</v>
      </c>
      <c r="F208" s="231"/>
      <c r="G208" s="231"/>
      <c r="H208" s="231"/>
      <c r="I208" s="231"/>
      <c r="J208" s="231"/>
      <c r="K208" s="231"/>
      <c r="L208" s="231"/>
      <c r="M208" s="231"/>
      <c r="N208" s="231"/>
      <c r="O208" s="231"/>
      <c r="P208" s="231"/>
      <c r="Q208" s="231"/>
      <c r="R208" s="231"/>
      <c r="S208" s="231"/>
      <c r="T208" s="231"/>
      <c r="U208" s="231"/>
      <c r="V208" s="231"/>
      <c r="W208" s="231"/>
      <c r="X208" s="231"/>
      <c r="Y208" s="211"/>
      <c r="Z208" s="211"/>
      <c r="AA208" s="211"/>
      <c r="AB208" s="211"/>
      <c r="AC208" s="211"/>
      <c r="AD208" s="211"/>
      <c r="AE208" s="211"/>
      <c r="AF208" s="211"/>
      <c r="AG208" s="211" t="s">
        <v>124</v>
      </c>
      <c r="AH208" s="211">
        <v>0</v>
      </c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>
      <c r="A209" s="228">
        <v>42</v>
      </c>
      <c r="B209" s="229" t="s">
        <v>309</v>
      </c>
      <c r="C209" s="266" t="s">
        <v>310</v>
      </c>
      <c r="D209" s="230" t="s">
        <v>0</v>
      </c>
      <c r="E209" s="258"/>
      <c r="F209" s="232"/>
      <c r="G209" s="231">
        <f>ROUND(E209*F209,2)</f>
        <v>0</v>
      </c>
      <c r="H209" s="232"/>
      <c r="I209" s="231">
        <f>ROUND(E209*H209,2)</f>
        <v>0</v>
      </c>
      <c r="J209" s="232"/>
      <c r="K209" s="231">
        <f>ROUND(E209*J209,2)</f>
        <v>0</v>
      </c>
      <c r="L209" s="231">
        <v>21</v>
      </c>
      <c r="M209" s="231">
        <f>G209*(1+L209/100)</f>
        <v>0</v>
      </c>
      <c r="N209" s="231">
        <v>0</v>
      </c>
      <c r="O209" s="231">
        <f>ROUND(E209*N209,2)</f>
        <v>0</v>
      </c>
      <c r="P209" s="231">
        <v>0</v>
      </c>
      <c r="Q209" s="231">
        <f>ROUND(E209*P209,2)</f>
        <v>0</v>
      </c>
      <c r="R209" s="231"/>
      <c r="S209" s="231" t="s">
        <v>120</v>
      </c>
      <c r="T209" s="231" t="s">
        <v>120</v>
      </c>
      <c r="U209" s="231">
        <v>0</v>
      </c>
      <c r="V209" s="231">
        <f>ROUND(E209*U209,2)</f>
        <v>0</v>
      </c>
      <c r="W209" s="231"/>
      <c r="X209" s="231" t="s">
        <v>213</v>
      </c>
      <c r="Y209" s="211"/>
      <c r="Z209" s="211"/>
      <c r="AA209" s="211"/>
      <c r="AB209" s="211"/>
      <c r="AC209" s="211"/>
      <c r="AD209" s="211"/>
      <c r="AE209" s="211"/>
      <c r="AF209" s="211"/>
      <c r="AG209" s="211" t="s">
        <v>214</v>
      </c>
      <c r="AH209" s="211"/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>
      <c r="A210" s="244">
        <v>43</v>
      </c>
      <c r="B210" s="245" t="s">
        <v>311</v>
      </c>
      <c r="C210" s="261" t="s">
        <v>312</v>
      </c>
      <c r="D210" s="246" t="s">
        <v>118</v>
      </c>
      <c r="E210" s="247">
        <v>27.195</v>
      </c>
      <c r="F210" s="248"/>
      <c r="G210" s="249">
        <f>ROUND(E210*F210,2)</f>
        <v>0</v>
      </c>
      <c r="H210" s="248"/>
      <c r="I210" s="249">
        <f>ROUND(E210*H210,2)</f>
        <v>0</v>
      </c>
      <c r="J210" s="248"/>
      <c r="K210" s="249">
        <f>ROUND(E210*J210,2)</f>
        <v>0</v>
      </c>
      <c r="L210" s="249">
        <v>21</v>
      </c>
      <c r="M210" s="250">
        <f>G210*(1+L210/100)</f>
        <v>0</v>
      </c>
      <c r="N210" s="231">
        <v>0</v>
      </c>
      <c r="O210" s="231">
        <f>ROUND(E210*N210,2)</f>
        <v>0</v>
      </c>
      <c r="P210" s="231">
        <v>0</v>
      </c>
      <c r="Q210" s="231">
        <f>ROUND(E210*P210,2)</f>
        <v>0</v>
      </c>
      <c r="R210" s="231"/>
      <c r="S210" s="231" t="s">
        <v>119</v>
      </c>
      <c r="T210" s="231" t="s">
        <v>150</v>
      </c>
      <c r="U210" s="231">
        <v>0</v>
      </c>
      <c r="V210" s="231">
        <f>ROUND(E210*U210,2)</f>
        <v>0</v>
      </c>
      <c r="W210" s="231"/>
      <c r="X210" s="231" t="s">
        <v>121</v>
      </c>
      <c r="Y210" s="211"/>
      <c r="Z210" s="211"/>
      <c r="AA210" s="211"/>
      <c r="AB210" s="211"/>
      <c r="AC210" s="211"/>
      <c r="AD210" s="211"/>
      <c r="AE210" s="211"/>
      <c r="AF210" s="211"/>
      <c r="AG210" s="211" t="s">
        <v>217</v>
      </c>
      <c r="AH210" s="211"/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outlineLevel="1">
      <c r="A211" s="228"/>
      <c r="B211" s="229"/>
      <c r="C211" s="263" t="s">
        <v>128</v>
      </c>
      <c r="D211" s="235"/>
      <c r="E211" s="236"/>
      <c r="F211" s="231"/>
      <c r="G211" s="231"/>
      <c r="H211" s="231"/>
      <c r="I211" s="231"/>
      <c r="J211" s="231"/>
      <c r="K211" s="231"/>
      <c r="L211" s="231"/>
      <c r="M211" s="231"/>
      <c r="N211" s="231"/>
      <c r="O211" s="231"/>
      <c r="P211" s="231"/>
      <c r="Q211" s="231"/>
      <c r="R211" s="231"/>
      <c r="S211" s="231"/>
      <c r="T211" s="231"/>
      <c r="U211" s="231"/>
      <c r="V211" s="231"/>
      <c r="W211" s="231"/>
      <c r="X211" s="231"/>
      <c r="Y211" s="211"/>
      <c r="Z211" s="211"/>
      <c r="AA211" s="211"/>
      <c r="AB211" s="211"/>
      <c r="AC211" s="211"/>
      <c r="AD211" s="211"/>
      <c r="AE211" s="211"/>
      <c r="AF211" s="211"/>
      <c r="AG211" s="211" t="s">
        <v>124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>
      <c r="A212" s="228"/>
      <c r="B212" s="229"/>
      <c r="C212" s="264" t="s">
        <v>313</v>
      </c>
      <c r="D212" s="235"/>
      <c r="E212" s="236"/>
      <c r="F212" s="231"/>
      <c r="G212" s="231"/>
      <c r="H212" s="231"/>
      <c r="I212" s="231"/>
      <c r="J212" s="231"/>
      <c r="K212" s="231"/>
      <c r="L212" s="231"/>
      <c r="M212" s="231"/>
      <c r="N212" s="231"/>
      <c r="O212" s="231"/>
      <c r="P212" s="231"/>
      <c r="Q212" s="231"/>
      <c r="R212" s="231"/>
      <c r="S212" s="231"/>
      <c r="T212" s="231"/>
      <c r="U212" s="231"/>
      <c r="V212" s="231"/>
      <c r="W212" s="231"/>
      <c r="X212" s="231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124</v>
      </c>
      <c r="AH212" s="211">
        <v>2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outlineLevel="1">
      <c r="A213" s="228"/>
      <c r="B213" s="229"/>
      <c r="C213" s="263" t="s">
        <v>136</v>
      </c>
      <c r="D213" s="235"/>
      <c r="E213" s="236"/>
      <c r="F213" s="231"/>
      <c r="G213" s="231"/>
      <c r="H213" s="231"/>
      <c r="I213" s="231"/>
      <c r="J213" s="231"/>
      <c r="K213" s="231"/>
      <c r="L213" s="231"/>
      <c r="M213" s="231"/>
      <c r="N213" s="231"/>
      <c r="O213" s="231"/>
      <c r="P213" s="231"/>
      <c r="Q213" s="231"/>
      <c r="R213" s="231"/>
      <c r="S213" s="231"/>
      <c r="T213" s="231"/>
      <c r="U213" s="231"/>
      <c r="V213" s="231"/>
      <c r="W213" s="231"/>
      <c r="X213" s="231"/>
      <c r="Y213" s="211"/>
      <c r="Z213" s="211"/>
      <c r="AA213" s="211"/>
      <c r="AB213" s="211"/>
      <c r="AC213" s="211"/>
      <c r="AD213" s="211"/>
      <c r="AE213" s="211"/>
      <c r="AF213" s="211"/>
      <c r="AG213" s="211" t="s">
        <v>124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>
      <c r="A214" s="228"/>
      <c r="B214" s="229"/>
      <c r="C214" s="262" t="s">
        <v>278</v>
      </c>
      <c r="D214" s="233"/>
      <c r="E214" s="234">
        <v>20.37</v>
      </c>
      <c r="F214" s="231"/>
      <c r="G214" s="231"/>
      <c r="H214" s="231"/>
      <c r="I214" s="231"/>
      <c r="J214" s="231"/>
      <c r="K214" s="231"/>
      <c r="L214" s="231"/>
      <c r="M214" s="231"/>
      <c r="N214" s="231"/>
      <c r="O214" s="231"/>
      <c r="P214" s="231"/>
      <c r="Q214" s="231"/>
      <c r="R214" s="231"/>
      <c r="S214" s="231"/>
      <c r="T214" s="231"/>
      <c r="U214" s="231"/>
      <c r="V214" s="231"/>
      <c r="W214" s="231"/>
      <c r="X214" s="231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124</v>
      </c>
      <c r="AH214" s="211">
        <v>0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>
      <c r="A215" s="228"/>
      <c r="B215" s="229"/>
      <c r="C215" s="263" t="s">
        <v>128</v>
      </c>
      <c r="D215" s="235"/>
      <c r="E215" s="236"/>
      <c r="F215" s="231"/>
      <c r="G215" s="231"/>
      <c r="H215" s="231"/>
      <c r="I215" s="231"/>
      <c r="J215" s="231"/>
      <c r="K215" s="231"/>
      <c r="L215" s="231"/>
      <c r="M215" s="231"/>
      <c r="N215" s="231"/>
      <c r="O215" s="231"/>
      <c r="P215" s="231"/>
      <c r="Q215" s="231"/>
      <c r="R215" s="231"/>
      <c r="S215" s="231"/>
      <c r="T215" s="231"/>
      <c r="U215" s="231"/>
      <c r="V215" s="231"/>
      <c r="W215" s="231"/>
      <c r="X215" s="231"/>
      <c r="Y215" s="211"/>
      <c r="Z215" s="211"/>
      <c r="AA215" s="211"/>
      <c r="AB215" s="211"/>
      <c r="AC215" s="211"/>
      <c r="AD215" s="211"/>
      <c r="AE215" s="211"/>
      <c r="AF215" s="211"/>
      <c r="AG215" s="211" t="s">
        <v>124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>
      <c r="A216" s="228"/>
      <c r="B216" s="229"/>
      <c r="C216" s="264" t="s">
        <v>146</v>
      </c>
      <c r="D216" s="235"/>
      <c r="E216" s="236">
        <v>6.46</v>
      </c>
      <c r="F216" s="231"/>
      <c r="G216" s="231"/>
      <c r="H216" s="231"/>
      <c r="I216" s="231"/>
      <c r="J216" s="231"/>
      <c r="K216" s="231"/>
      <c r="L216" s="231"/>
      <c r="M216" s="231"/>
      <c r="N216" s="231"/>
      <c r="O216" s="231"/>
      <c r="P216" s="231"/>
      <c r="Q216" s="231"/>
      <c r="R216" s="231"/>
      <c r="S216" s="231"/>
      <c r="T216" s="231"/>
      <c r="U216" s="231"/>
      <c r="V216" s="231"/>
      <c r="W216" s="231"/>
      <c r="X216" s="231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124</v>
      </c>
      <c r="AH216" s="211">
        <v>2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>
      <c r="A217" s="228"/>
      <c r="B217" s="229"/>
      <c r="C217" s="263" t="s">
        <v>136</v>
      </c>
      <c r="D217" s="235"/>
      <c r="E217" s="236"/>
      <c r="F217" s="231"/>
      <c r="G217" s="231"/>
      <c r="H217" s="231"/>
      <c r="I217" s="231"/>
      <c r="J217" s="231"/>
      <c r="K217" s="231"/>
      <c r="L217" s="231"/>
      <c r="M217" s="231"/>
      <c r="N217" s="231"/>
      <c r="O217" s="231"/>
      <c r="P217" s="231"/>
      <c r="Q217" s="231"/>
      <c r="R217" s="231"/>
      <c r="S217" s="231"/>
      <c r="T217" s="231"/>
      <c r="U217" s="231"/>
      <c r="V217" s="231"/>
      <c r="W217" s="231"/>
      <c r="X217" s="231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124</v>
      </c>
      <c r="AH217" s="211"/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>
      <c r="A218" s="228"/>
      <c r="B218" s="229"/>
      <c r="C218" s="262" t="s">
        <v>314</v>
      </c>
      <c r="D218" s="233"/>
      <c r="E218" s="234">
        <v>6.8250000000000002</v>
      </c>
      <c r="F218" s="231"/>
      <c r="G218" s="231"/>
      <c r="H218" s="231"/>
      <c r="I218" s="231"/>
      <c r="J218" s="231"/>
      <c r="K218" s="231"/>
      <c r="L218" s="231"/>
      <c r="M218" s="231"/>
      <c r="N218" s="231"/>
      <c r="O218" s="231"/>
      <c r="P218" s="231"/>
      <c r="Q218" s="231"/>
      <c r="R218" s="231"/>
      <c r="S218" s="231"/>
      <c r="T218" s="231"/>
      <c r="U218" s="231"/>
      <c r="V218" s="231"/>
      <c r="W218" s="231"/>
      <c r="X218" s="231"/>
      <c r="Y218" s="211"/>
      <c r="Z218" s="211"/>
      <c r="AA218" s="211"/>
      <c r="AB218" s="211"/>
      <c r="AC218" s="211"/>
      <c r="AD218" s="211"/>
      <c r="AE218" s="211"/>
      <c r="AF218" s="211"/>
      <c r="AG218" s="211" t="s">
        <v>124</v>
      </c>
      <c r="AH218" s="211">
        <v>0</v>
      </c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>
      <c r="A219" s="238" t="s">
        <v>114</v>
      </c>
      <c r="B219" s="239" t="s">
        <v>76</v>
      </c>
      <c r="C219" s="260" t="s">
        <v>77</v>
      </c>
      <c r="D219" s="240"/>
      <c r="E219" s="241"/>
      <c r="F219" s="242"/>
      <c r="G219" s="242">
        <f>SUMIF(AG220:AG251,"&lt;&gt;NOR",G220:G251)</f>
        <v>0</v>
      </c>
      <c r="H219" s="242"/>
      <c r="I219" s="242">
        <f>SUM(I220:I251)</f>
        <v>0</v>
      </c>
      <c r="J219" s="242"/>
      <c r="K219" s="242">
        <f>SUM(K220:K251)</f>
        <v>0</v>
      </c>
      <c r="L219" s="242"/>
      <c r="M219" s="243">
        <f>SUM(M220:M251)</f>
        <v>0</v>
      </c>
      <c r="N219" s="237"/>
      <c r="O219" s="237">
        <f>SUM(O220:O251)</f>
        <v>0.83000000000000007</v>
      </c>
      <c r="P219" s="237"/>
      <c r="Q219" s="237">
        <f>SUM(Q220:Q251)</f>
        <v>0</v>
      </c>
      <c r="R219" s="237"/>
      <c r="S219" s="237"/>
      <c r="T219" s="237"/>
      <c r="U219" s="237"/>
      <c r="V219" s="237">
        <f>SUM(V220:V251)</f>
        <v>89.850000000000009</v>
      </c>
      <c r="W219" s="237"/>
      <c r="X219" s="237"/>
      <c r="AG219" t="s">
        <v>115</v>
      </c>
    </row>
    <row r="220" spans="1:60" outlineLevel="1">
      <c r="A220" s="244">
        <v>44</v>
      </c>
      <c r="B220" s="245" t="s">
        <v>315</v>
      </c>
      <c r="C220" s="261" t="s">
        <v>316</v>
      </c>
      <c r="D220" s="246" t="s">
        <v>118</v>
      </c>
      <c r="E220" s="247">
        <v>80.5</v>
      </c>
      <c r="F220" s="248"/>
      <c r="G220" s="249">
        <f>ROUND(E220*F220,2)</f>
        <v>0</v>
      </c>
      <c r="H220" s="248"/>
      <c r="I220" s="249">
        <f>ROUND(E220*H220,2)</f>
        <v>0</v>
      </c>
      <c r="J220" s="248"/>
      <c r="K220" s="249">
        <f>ROUND(E220*J220,2)</f>
        <v>0</v>
      </c>
      <c r="L220" s="249">
        <v>21</v>
      </c>
      <c r="M220" s="250">
        <f>G220*(1+L220/100)</f>
        <v>0</v>
      </c>
      <c r="N220" s="231">
        <v>5.0299999999999997E-3</v>
      </c>
      <c r="O220" s="231">
        <f>ROUND(E220*N220,2)</f>
        <v>0.4</v>
      </c>
      <c r="P220" s="231">
        <v>0</v>
      </c>
      <c r="Q220" s="231">
        <f>ROUND(E220*P220,2)</f>
        <v>0</v>
      </c>
      <c r="R220" s="231"/>
      <c r="S220" s="231" t="s">
        <v>120</v>
      </c>
      <c r="T220" s="231" t="s">
        <v>120</v>
      </c>
      <c r="U220" s="231">
        <v>1.0746</v>
      </c>
      <c r="V220" s="231">
        <f>ROUND(E220*U220,2)</f>
        <v>86.51</v>
      </c>
      <c r="W220" s="231"/>
      <c r="X220" s="231" t="s">
        <v>121</v>
      </c>
      <c r="Y220" s="211"/>
      <c r="Z220" s="211"/>
      <c r="AA220" s="211"/>
      <c r="AB220" s="211"/>
      <c r="AC220" s="211"/>
      <c r="AD220" s="211"/>
      <c r="AE220" s="211"/>
      <c r="AF220" s="211"/>
      <c r="AG220" s="211" t="s">
        <v>217</v>
      </c>
      <c r="AH220" s="211"/>
      <c r="AI220" s="211"/>
      <c r="AJ220" s="211"/>
      <c r="AK220" s="211"/>
      <c r="AL220" s="211"/>
      <c r="AM220" s="211"/>
      <c r="AN220" s="211"/>
      <c r="AO220" s="211"/>
      <c r="AP220" s="211"/>
      <c r="AQ220" s="211"/>
      <c r="AR220" s="211"/>
      <c r="AS220" s="211"/>
      <c r="AT220" s="211"/>
      <c r="AU220" s="211"/>
      <c r="AV220" s="211"/>
      <c r="AW220" s="211"/>
      <c r="AX220" s="211"/>
      <c r="AY220" s="211"/>
      <c r="AZ220" s="211"/>
      <c r="BA220" s="211"/>
      <c r="BB220" s="211"/>
      <c r="BC220" s="211"/>
      <c r="BD220" s="211"/>
      <c r="BE220" s="211"/>
      <c r="BF220" s="211"/>
      <c r="BG220" s="211"/>
      <c r="BH220" s="211"/>
    </row>
    <row r="221" spans="1:60" outlineLevel="1">
      <c r="A221" s="228"/>
      <c r="B221" s="229"/>
      <c r="C221" s="263" t="s">
        <v>128</v>
      </c>
      <c r="D221" s="235"/>
      <c r="E221" s="236"/>
      <c r="F221" s="231"/>
      <c r="G221" s="231"/>
      <c r="H221" s="231"/>
      <c r="I221" s="231"/>
      <c r="J221" s="231"/>
      <c r="K221" s="231"/>
      <c r="L221" s="231"/>
      <c r="M221" s="231"/>
      <c r="N221" s="231"/>
      <c r="O221" s="231"/>
      <c r="P221" s="231"/>
      <c r="Q221" s="231"/>
      <c r="R221" s="231"/>
      <c r="S221" s="231"/>
      <c r="T221" s="231"/>
      <c r="U221" s="231"/>
      <c r="V221" s="231"/>
      <c r="W221" s="231"/>
      <c r="X221" s="231"/>
      <c r="Y221" s="211"/>
      <c r="Z221" s="211"/>
      <c r="AA221" s="211"/>
      <c r="AB221" s="211"/>
      <c r="AC221" s="211"/>
      <c r="AD221" s="211"/>
      <c r="AE221" s="211"/>
      <c r="AF221" s="211"/>
      <c r="AG221" s="211" t="s">
        <v>124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>
      <c r="A222" s="228"/>
      <c r="B222" s="229"/>
      <c r="C222" s="264" t="s">
        <v>129</v>
      </c>
      <c r="D222" s="235"/>
      <c r="E222" s="236"/>
      <c r="F222" s="231"/>
      <c r="G222" s="231"/>
      <c r="H222" s="231"/>
      <c r="I222" s="231"/>
      <c r="J222" s="231"/>
      <c r="K222" s="231"/>
      <c r="L222" s="231"/>
      <c r="M222" s="231"/>
      <c r="N222" s="231"/>
      <c r="O222" s="231"/>
      <c r="P222" s="231"/>
      <c r="Q222" s="231"/>
      <c r="R222" s="231"/>
      <c r="S222" s="231"/>
      <c r="T222" s="231"/>
      <c r="U222" s="231"/>
      <c r="V222" s="231"/>
      <c r="W222" s="231"/>
      <c r="X222" s="231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124</v>
      </c>
      <c r="AH222" s="211">
        <v>2</v>
      </c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>
      <c r="A223" s="228"/>
      <c r="B223" s="229"/>
      <c r="C223" s="264" t="s">
        <v>317</v>
      </c>
      <c r="D223" s="235"/>
      <c r="E223" s="236"/>
      <c r="F223" s="231"/>
      <c r="G223" s="231"/>
      <c r="H223" s="231"/>
      <c r="I223" s="231"/>
      <c r="J223" s="231"/>
      <c r="K223" s="231"/>
      <c r="L223" s="231"/>
      <c r="M223" s="231"/>
      <c r="N223" s="231"/>
      <c r="O223" s="231"/>
      <c r="P223" s="231"/>
      <c r="Q223" s="231"/>
      <c r="R223" s="231"/>
      <c r="S223" s="231"/>
      <c r="T223" s="231"/>
      <c r="U223" s="231"/>
      <c r="V223" s="231"/>
      <c r="W223" s="231"/>
      <c r="X223" s="231"/>
      <c r="Y223" s="211"/>
      <c r="Z223" s="211"/>
      <c r="AA223" s="211"/>
      <c r="AB223" s="211"/>
      <c r="AC223" s="211"/>
      <c r="AD223" s="211"/>
      <c r="AE223" s="211"/>
      <c r="AF223" s="211"/>
      <c r="AG223" s="211" t="s">
        <v>124</v>
      </c>
      <c r="AH223" s="211">
        <v>2</v>
      </c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>
      <c r="A224" s="228"/>
      <c r="B224" s="229"/>
      <c r="C224" s="264" t="s">
        <v>318</v>
      </c>
      <c r="D224" s="235"/>
      <c r="E224" s="236"/>
      <c r="F224" s="231"/>
      <c r="G224" s="231"/>
      <c r="H224" s="231"/>
      <c r="I224" s="231"/>
      <c r="J224" s="231"/>
      <c r="K224" s="231"/>
      <c r="L224" s="231"/>
      <c r="M224" s="231"/>
      <c r="N224" s="231"/>
      <c r="O224" s="231"/>
      <c r="P224" s="231"/>
      <c r="Q224" s="231"/>
      <c r="R224" s="231"/>
      <c r="S224" s="231"/>
      <c r="T224" s="231"/>
      <c r="U224" s="231"/>
      <c r="V224" s="231"/>
      <c r="W224" s="231"/>
      <c r="X224" s="231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124</v>
      </c>
      <c r="AH224" s="211">
        <v>2</v>
      </c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outlineLevel="1">
      <c r="A225" s="228"/>
      <c r="B225" s="229"/>
      <c r="C225" s="264" t="s">
        <v>319</v>
      </c>
      <c r="D225" s="235"/>
      <c r="E225" s="236"/>
      <c r="F225" s="231"/>
      <c r="G225" s="231"/>
      <c r="H225" s="231"/>
      <c r="I225" s="231"/>
      <c r="J225" s="231"/>
      <c r="K225" s="231"/>
      <c r="L225" s="231"/>
      <c r="M225" s="231"/>
      <c r="N225" s="231"/>
      <c r="O225" s="231"/>
      <c r="P225" s="231"/>
      <c r="Q225" s="231"/>
      <c r="R225" s="231"/>
      <c r="S225" s="231"/>
      <c r="T225" s="231"/>
      <c r="U225" s="231"/>
      <c r="V225" s="231"/>
      <c r="W225" s="231"/>
      <c r="X225" s="231"/>
      <c r="Y225" s="211"/>
      <c r="Z225" s="211"/>
      <c r="AA225" s="211"/>
      <c r="AB225" s="211"/>
      <c r="AC225" s="211"/>
      <c r="AD225" s="211"/>
      <c r="AE225" s="211"/>
      <c r="AF225" s="211"/>
      <c r="AG225" s="211" t="s">
        <v>124</v>
      </c>
      <c r="AH225" s="211">
        <v>2</v>
      </c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ht="22.5" outlineLevel="1">
      <c r="A226" s="228"/>
      <c r="B226" s="229"/>
      <c r="C226" s="264" t="s">
        <v>320</v>
      </c>
      <c r="D226" s="235"/>
      <c r="E226" s="236"/>
      <c r="F226" s="231"/>
      <c r="G226" s="231"/>
      <c r="H226" s="231"/>
      <c r="I226" s="231"/>
      <c r="J226" s="231"/>
      <c r="K226" s="231"/>
      <c r="L226" s="231"/>
      <c r="M226" s="231"/>
      <c r="N226" s="231"/>
      <c r="O226" s="231"/>
      <c r="P226" s="231"/>
      <c r="Q226" s="231"/>
      <c r="R226" s="231"/>
      <c r="S226" s="231"/>
      <c r="T226" s="231"/>
      <c r="U226" s="231"/>
      <c r="V226" s="231"/>
      <c r="W226" s="231"/>
      <c r="X226" s="231"/>
      <c r="Y226" s="211"/>
      <c r="Z226" s="211"/>
      <c r="AA226" s="211"/>
      <c r="AB226" s="211"/>
      <c r="AC226" s="211"/>
      <c r="AD226" s="211"/>
      <c r="AE226" s="211"/>
      <c r="AF226" s="211"/>
      <c r="AG226" s="211" t="s">
        <v>124</v>
      </c>
      <c r="AH226" s="211">
        <v>2</v>
      </c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>
      <c r="A227" s="228"/>
      <c r="B227" s="229"/>
      <c r="C227" s="264" t="s">
        <v>134</v>
      </c>
      <c r="D227" s="235"/>
      <c r="E227" s="236"/>
      <c r="F227" s="231"/>
      <c r="G227" s="231"/>
      <c r="H227" s="231"/>
      <c r="I227" s="231"/>
      <c r="J227" s="231"/>
      <c r="K227" s="231"/>
      <c r="L227" s="231"/>
      <c r="M227" s="231"/>
      <c r="N227" s="231"/>
      <c r="O227" s="231"/>
      <c r="P227" s="231"/>
      <c r="Q227" s="231"/>
      <c r="R227" s="231"/>
      <c r="S227" s="231"/>
      <c r="T227" s="231"/>
      <c r="U227" s="231"/>
      <c r="V227" s="231"/>
      <c r="W227" s="231"/>
      <c r="X227" s="231"/>
      <c r="Y227" s="211"/>
      <c r="Z227" s="211"/>
      <c r="AA227" s="211"/>
      <c r="AB227" s="211"/>
      <c r="AC227" s="211"/>
      <c r="AD227" s="211"/>
      <c r="AE227" s="211"/>
      <c r="AF227" s="211"/>
      <c r="AG227" s="211" t="s">
        <v>124</v>
      </c>
      <c r="AH227" s="211">
        <v>2</v>
      </c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>
      <c r="A228" s="228"/>
      <c r="B228" s="229"/>
      <c r="C228" s="264" t="s">
        <v>321</v>
      </c>
      <c r="D228" s="235"/>
      <c r="E228" s="236"/>
      <c r="F228" s="231"/>
      <c r="G228" s="231"/>
      <c r="H228" s="231"/>
      <c r="I228" s="231"/>
      <c r="J228" s="231"/>
      <c r="K228" s="231"/>
      <c r="L228" s="231"/>
      <c r="M228" s="231"/>
      <c r="N228" s="231"/>
      <c r="O228" s="231"/>
      <c r="P228" s="231"/>
      <c r="Q228" s="231"/>
      <c r="R228" s="231"/>
      <c r="S228" s="231"/>
      <c r="T228" s="231"/>
      <c r="U228" s="231"/>
      <c r="V228" s="231"/>
      <c r="W228" s="231"/>
      <c r="X228" s="231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124</v>
      </c>
      <c r="AH228" s="211">
        <v>2</v>
      </c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>
      <c r="A229" s="228"/>
      <c r="B229" s="229"/>
      <c r="C229" s="263" t="s">
        <v>136</v>
      </c>
      <c r="D229" s="235"/>
      <c r="E229" s="236"/>
      <c r="F229" s="231"/>
      <c r="G229" s="231"/>
      <c r="H229" s="231"/>
      <c r="I229" s="231"/>
      <c r="J229" s="231"/>
      <c r="K229" s="231"/>
      <c r="L229" s="231"/>
      <c r="M229" s="231"/>
      <c r="N229" s="231"/>
      <c r="O229" s="231"/>
      <c r="P229" s="231"/>
      <c r="Q229" s="231"/>
      <c r="R229" s="231"/>
      <c r="S229" s="231"/>
      <c r="T229" s="231"/>
      <c r="U229" s="231"/>
      <c r="V229" s="231"/>
      <c r="W229" s="231"/>
      <c r="X229" s="231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124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>
      <c r="A230" s="228"/>
      <c r="B230" s="229"/>
      <c r="C230" s="262" t="s">
        <v>322</v>
      </c>
      <c r="D230" s="233"/>
      <c r="E230" s="234">
        <v>60</v>
      </c>
      <c r="F230" s="231"/>
      <c r="G230" s="231"/>
      <c r="H230" s="231"/>
      <c r="I230" s="231"/>
      <c r="J230" s="231"/>
      <c r="K230" s="231"/>
      <c r="L230" s="231"/>
      <c r="M230" s="231"/>
      <c r="N230" s="231"/>
      <c r="O230" s="231"/>
      <c r="P230" s="231"/>
      <c r="Q230" s="231"/>
      <c r="R230" s="231"/>
      <c r="S230" s="231"/>
      <c r="T230" s="231"/>
      <c r="U230" s="231"/>
      <c r="V230" s="231"/>
      <c r="W230" s="231"/>
      <c r="X230" s="231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124</v>
      </c>
      <c r="AH230" s="211">
        <v>0</v>
      </c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>
      <c r="A231" s="228"/>
      <c r="B231" s="229"/>
      <c r="C231" s="263" t="s">
        <v>128</v>
      </c>
      <c r="D231" s="235"/>
      <c r="E231" s="236"/>
      <c r="F231" s="231"/>
      <c r="G231" s="231"/>
      <c r="H231" s="231"/>
      <c r="I231" s="231"/>
      <c r="J231" s="231"/>
      <c r="K231" s="231"/>
      <c r="L231" s="231"/>
      <c r="M231" s="231"/>
      <c r="N231" s="231"/>
      <c r="O231" s="231"/>
      <c r="P231" s="231"/>
      <c r="Q231" s="231"/>
      <c r="R231" s="231"/>
      <c r="S231" s="231"/>
      <c r="T231" s="231"/>
      <c r="U231" s="231"/>
      <c r="V231" s="231"/>
      <c r="W231" s="231"/>
      <c r="X231" s="231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124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>
      <c r="A232" s="228"/>
      <c r="B232" s="229"/>
      <c r="C232" s="264" t="s">
        <v>323</v>
      </c>
      <c r="D232" s="235"/>
      <c r="E232" s="236">
        <v>14.307</v>
      </c>
      <c r="F232" s="231"/>
      <c r="G232" s="231"/>
      <c r="H232" s="231"/>
      <c r="I232" s="231"/>
      <c r="J232" s="231"/>
      <c r="K232" s="231"/>
      <c r="L232" s="231"/>
      <c r="M232" s="231"/>
      <c r="N232" s="231"/>
      <c r="O232" s="231"/>
      <c r="P232" s="231"/>
      <c r="Q232" s="231"/>
      <c r="R232" s="231"/>
      <c r="S232" s="231"/>
      <c r="T232" s="231"/>
      <c r="U232" s="231"/>
      <c r="V232" s="231"/>
      <c r="W232" s="231"/>
      <c r="X232" s="231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124</v>
      </c>
      <c r="AH232" s="211">
        <v>2</v>
      </c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>
      <c r="A233" s="228"/>
      <c r="B233" s="229"/>
      <c r="C233" s="264" t="s">
        <v>324</v>
      </c>
      <c r="D233" s="235"/>
      <c r="E233" s="236">
        <v>6.181</v>
      </c>
      <c r="F233" s="231"/>
      <c r="G233" s="231"/>
      <c r="H233" s="231"/>
      <c r="I233" s="231"/>
      <c r="J233" s="231"/>
      <c r="K233" s="231"/>
      <c r="L233" s="231"/>
      <c r="M233" s="231"/>
      <c r="N233" s="231"/>
      <c r="O233" s="231"/>
      <c r="P233" s="231"/>
      <c r="Q233" s="231"/>
      <c r="R233" s="231"/>
      <c r="S233" s="231"/>
      <c r="T233" s="231"/>
      <c r="U233" s="231"/>
      <c r="V233" s="231"/>
      <c r="W233" s="231"/>
      <c r="X233" s="231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124</v>
      </c>
      <c r="AH233" s="211">
        <v>2</v>
      </c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>
      <c r="A234" s="228"/>
      <c r="B234" s="229"/>
      <c r="C234" s="263" t="s">
        <v>136</v>
      </c>
      <c r="D234" s="235"/>
      <c r="E234" s="236"/>
      <c r="F234" s="231"/>
      <c r="G234" s="231"/>
      <c r="H234" s="231"/>
      <c r="I234" s="231"/>
      <c r="J234" s="231"/>
      <c r="K234" s="231"/>
      <c r="L234" s="231"/>
      <c r="M234" s="231"/>
      <c r="N234" s="231"/>
      <c r="O234" s="231"/>
      <c r="P234" s="231"/>
      <c r="Q234" s="231"/>
      <c r="R234" s="231"/>
      <c r="S234" s="231"/>
      <c r="T234" s="231"/>
      <c r="U234" s="231"/>
      <c r="V234" s="231"/>
      <c r="W234" s="231"/>
      <c r="X234" s="231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124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>
      <c r="A235" s="228"/>
      <c r="B235" s="229"/>
      <c r="C235" s="262" t="s">
        <v>325</v>
      </c>
      <c r="D235" s="233"/>
      <c r="E235" s="234">
        <v>20.5</v>
      </c>
      <c r="F235" s="231"/>
      <c r="G235" s="231"/>
      <c r="H235" s="231"/>
      <c r="I235" s="231"/>
      <c r="J235" s="231"/>
      <c r="K235" s="231"/>
      <c r="L235" s="231"/>
      <c r="M235" s="231"/>
      <c r="N235" s="231"/>
      <c r="O235" s="231"/>
      <c r="P235" s="231"/>
      <c r="Q235" s="231"/>
      <c r="R235" s="231"/>
      <c r="S235" s="231"/>
      <c r="T235" s="231"/>
      <c r="U235" s="231"/>
      <c r="V235" s="231"/>
      <c r="W235" s="231"/>
      <c r="X235" s="231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124</v>
      </c>
      <c r="AH235" s="211">
        <v>0</v>
      </c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ht="22.5" outlineLevel="1">
      <c r="A236" s="244">
        <v>45</v>
      </c>
      <c r="B236" s="245" t="s">
        <v>326</v>
      </c>
      <c r="C236" s="261" t="s">
        <v>327</v>
      </c>
      <c r="D236" s="246" t="s">
        <v>253</v>
      </c>
      <c r="E236" s="247">
        <v>16.739999999999998</v>
      </c>
      <c r="F236" s="248"/>
      <c r="G236" s="249">
        <f>ROUND(E236*F236,2)</f>
        <v>0</v>
      </c>
      <c r="H236" s="248"/>
      <c r="I236" s="249">
        <f>ROUND(E236*H236,2)</f>
        <v>0</v>
      </c>
      <c r="J236" s="248"/>
      <c r="K236" s="249">
        <f>ROUND(E236*J236,2)</f>
        <v>0</v>
      </c>
      <c r="L236" s="249">
        <v>21</v>
      </c>
      <c r="M236" s="250">
        <f>G236*(1+L236/100)</f>
        <v>0</v>
      </c>
      <c r="N236" s="231">
        <v>1.7000000000000001E-4</v>
      </c>
      <c r="O236" s="231">
        <f>ROUND(E236*N236,2)</f>
        <v>0</v>
      </c>
      <c r="P236" s="231">
        <v>0</v>
      </c>
      <c r="Q236" s="231">
        <f>ROUND(E236*P236,2)</f>
        <v>0</v>
      </c>
      <c r="R236" s="231"/>
      <c r="S236" s="231" t="s">
        <v>120</v>
      </c>
      <c r="T236" s="231" t="s">
        <v>120</v>
      </c>
      <c r="U236" s="231">
        <v>0.12</v>
      </c>
      <c r="V236" s="231">
        <f>ROUND(E236*U236,2)</f>
        <v>2.0099999999999998</v>
      </c>
      <c r="W236" s="231"/>
      <c r="X236" s="231" t="s">
        <v>121</v>
      </c>
      <c r="Y236" s="211"/>
      <c r="Z236" s="211"/>
      <c r="AA236" s="211"/>
      <c r="AB236" s="211"/>
      <c r="AC236" s="211"/>
      <c r="AD236" s="211"/>
      <c r="AE236" s="211"/>
      <c r="AF236" s="211"/>
      <c r="AG236" s="211" t="s">
        <v>217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11"/>
      <c r="BB236" s="211"/>
      <c r="BC236" s="211"/>
      <c r="BD236" s="211"/>
      <c r="BE236" s="211"/>
      <c r="BF236" s="211"/>
      <c r="BG236" s="211"/>
      <c r="BH236" s="211"/>
    </row>
    <row r="237" spans="1:60" outlineLevel="1">
      <c r="A237" s="228"/>
      <c r="B237" s="229"/>
      <c r="C237" s="263" t="s">
        <v>128</v>
      </c>
      <c r="D237" s="235"/>
      <c r="E237" s="236"/>
      <c r="F237" s="231"/>
      <c r="G237" s="231"/>
      <c r="H237" s="231"/>
      <c r="I237" s="231"/>
      <c r="J237" s="231"/>
      <c r="K237" s="231"/>
      <c r="L237" s="231"/>
      <c r="M237" s="231"/>
      <c r="N237" s="231"/>
      <c r="O237" s="231"/>
      <c r="P237" s="231"/>
      <c r="Q237" s="231"/>
      <c r="R237" s="231"/>
      <c r="S237" s="231"/>
      <c r="T237" s="231"/>
      <c r="U237" s="231"/>
      <c r="V237" s="231"/>
      <c r="W237" s="231"/>
      <c r="X237" s="231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124</v>
      </c>
      <c r="AH237" s="211"/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>
      <c r="A238" s="228"/>
      <c r="B238" s="229"/>
      <c r="C238" s="264" t="s">
        <v>328</v>
      </c>
      <c r="D238" s="235"/>
      <c r="E238" s="236"/>
      <c r="F238" s="231"/>
      <c r="G238" s="231"/>
      <c r="H238" s="231"/>
      <c r="I238" s="231"/>
      <c r="J238" s="231"/>
      <c r="K238" s="231"/>
      <c r="L238" s="231"/>
      <c r="M238" s="231"/>
      <c r="N238" s="231"/>
      <c r="O238" s="231"/>
      <c r="P238" s="231"/>
      <c r="Q238" s="231"/>
      <c r="R238" s="231"/>
      <c r="S238" s="231"/>
      <c r="T238" s="231"/>
      <c r="U238" s="231"/>
      <c r="V238" s="231"/>
      <c r="W238" s="231"/>
      <c r="X238" s="231"/>
      <c r="Y238" s="211"/>
      <c r="Z238" s="211"/>
      <c r="AA238" s="211"/>
      <c r="AB238" s="211"/>
      <c r="AC238" s="211"/>
      <c r="AD238" s="211"/>
      <c r="AE238" s="211"/>
      <c r="AF238" s="211"/>
      <c r="AG238" s="211" t="s">
        <v>124</v>
      </c>
      <c r="AH238" s="211">
        <v>2</v>
      </c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>
      <c r="A239" s="228"/>
      <c r="B239" s="229"/>
      <c r="C239" s="263" t="s">
        <v>136</v>
      </c>
      <c r="D239" s="235"/>
      <c r="E239" s="236"/>
      <c r="F239" s="231"/>
      <c r="G239" s="231"/>
      <c r="H239" s="231"/>
      <c r="I239" s="231"/>
      <c r="J239" s="231"/>
      <c r="K239" s="231"/>
      <c r="L239" s="231"/>
      <c r="M239" s="231"/>
      <c r="N239" s="231"/>
      <c r="O239" s="231"/>
      <c r="P239" s="231"/>
      <c r="Q239" s="231"/>
      <c r="R239" s="231"/>
      <c r="S239" s="231"/>
      <c r="T239" s="231"/>
      <c r="U239" s="231"/>
      <c r="V239" s="231"/>
      <c r="W239" s="231"/>
      <c r="X239" s="231"/>
      <c r="Y239" s="211"/>
      <c r="Z239" s="211"/>
      <c r="AA239" s="211"/>
      <c r="AB239" s="211"/>
      <c r="AC239" s="211"/>
      <c r="AD239" s="211"/>
      <c r="AE239" s="211"/>
      <c r="AF239" s="211"/>
      <c r="AG239" s="211" t="s">
        <v>124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>
      <c r="A240" s="228"/>
      <c r="B240" s="229"/>
      <c r="C240" s="262" t="s">
        <v>329</v>
      </c>
      <c r="D240" s="233"/>
      <c r="E240" s="234">
        <v>4</v>
      </c>
      <c r="F240" s="231"/>
      <c r="G240" s="231"/>
      <c r="H240" s="231"/>
      <c r="I240" s="231"/>
      <c r="J240" s="231"/>
      <c r="K240" s="231"/>
      <c r="L240" s="231"/>
      <c r="M240" s="231"/>
      <c r="N240" s="231"/>
      <c r="O240" s="231"/>
      <c r="P240" s="231"/>
      <c r="Q240" s="231"/>
      <c r="R240" s="231"/>
      <c r="S240" s="231"/>
      <c r="T240" s="231"/>
      <c r="U240" s="231"/>
      <c r="V240" s="231"/>
      <c r="W240" s="231"/>
      <c r="X240" s="231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124</v>
      </c>
      <c r="AH240" s="211">
        <v>0</v>
      </c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outlineLevel="1">
      <c r="A241" s="228"/>
      <c r="B241" s="229"/>
      <c r="C241" s="262" t="s">
        <v>330</v>
      </c>
      <c r="D241" s="233"/>
      <c r="E241" s="234">
        <v>12.74</v>
      </c>
      <c r="F241" s="231"/>
      <c r="G241" s="231"/>
      <c r="H241" s="231"/>
      <c r="I241" s="231"/>
      <c r="J241" s="231"/>
      <c r="K241" s="231"/>
      <c r="L241" s="231"/>
      <c r="M241" s="231"/>
      <c r="N241" s="231"/>
      <c r="O241" s="231"/>
      <c r="P241" s="231"/>
      <c r="Q241" s="231"/>
      <c r="R241" s="231"/>
      <c r="S241" s="231"/>
      <c r="T241" s="231"/>
      <c r="U241" s="231"/>
      <c r="V241" s="231"/>
      <c r="W241" s="231"/>
      <c r="X241" s="231"/>
      <c r="Y241" s="211"/>
      <c r="Z241" s="211"/>
      <c r="AA241" s="211"/>
      <c r="AB241" s="211"/>
      <c r="AC241" s="211"/>
      <c r="AD241" s="211"/>
      <c r="AE241" s="211"/>
      <c r="AF241" s="211"/>
      <c r="AG241" s="211" t="s">
        <v>124</v>
      </c>
      <c r="AH241" s="211">
        <v>0</v>
      </c>
      <c r="AI241" s="211"/>
      <c r="AJ241" s="211"/>
      <c r="AK241" s="211"/>
      <c r="AL241" s="211"/>
      <c r="AM241" s="211"/>
      <c r="AN241" s="211"/>
      <c r="AO241" s="211"/>
      <c r="AP241" s="211"/>
      <c r="AQ241" s="211"/>
      <c r="AR241" s="211"/>
      <c r="AS241" s="211"/>
      <c r="AT241" s="211"/>
      <c r="AU241" s="211"/>
      <c r="AV241" s="211"/>
      <c r="AW241" s="211"/>
      <c r="AX241" s="211"/>
      <c r="AY241" s="211"/>
      <c r="AZ241" s="211"/>
      <c r="BA241" s="211"/>
      <c r="BB241" s="211"/>
      <c r="BC241" s="211"/>
      <c r="BD241" s="211"/>
      <c r="BE241" s="211"/>
      <c r="BF241" s="211"/>
      <c r="BG241" s="211"/>
      <c r="BH241" s="211"/>
    </row>
    <row r="242" spans="1:60" outlineLevel="1">
      <c r="A242" s="251">
        <v>46</v>
      </c>
      <c r="B242" s="252" t="s">
        <v>331</v>
      </c>
      <c r="C242" s="265" t="s">
        <v>332</v>
      </c>
      <c r="D242" s="253" t="s">
        <v>161</v>
      </c>
      <c r="E242" s="254">
        <v>0.83531</v>
      </c>
      <c r="F242" s="255"/>
      <c r="G242" s="256">
        <f>ROUND(E242*F242,2)</f>
        <v>0</v>
      </c>
      <c r="H242" s="255"/>
      <c r="I242" s="256">
        <f>ROUND(E242*H242,2)</f>
        <v>0</v>
      </c>
      <c r="J242" s="255"/>
      <c r="K242" s="256">
        <f>ROUND(E242*J242,2)</f>
        <v>0</v>
      </c>
      <c r="L242" s="256">
        <v>21</v>
      </c>
      <c r="M242" s="257">
        <f>G242*(1+L242/100)</f>
        <v>0</v>
      </c>
      <c r="N242" s="231">
        <v>0</v>
      </c>
      <c r="O242" s="231">
        <f>ROUND(E242*N242,2)</f>
        <v>0</v>
      </c>
      <c r="P242" s="231">
        <v>0</v>
      </c>
      <c r="Q242" s="231">
        <f>ROUND(E242*P242,2)</f>
        <v>0</v>
      </c>
      <c r="R242" s="231"/>
      <c r="S242" s="231" t="s">
        <v>120</v>
      </c>
      <c r="T242" s="231" t="s">
        <v>120</v>
      </c>
      <c r="U242" s="231">
        <v>1.5980000000000001</v>
      </c>
      <c r="V242" s="231">
        <f>ROUND(E242*U242,2)</f>
        <v>1.33</v>
      </c>
      <c r="W242" s="231"/>
      <c r="X242" s="231" t="s">
        <v>213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214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>
      <c r="A243" s="244">
        <v>47</v>
      </c>
      <c r="B243" s="245" t="s">
        <v>333</v>
      </c>
      <c r="C243" s="261" t="s">
        <v>334</v>
      </c>
      <c r="D243" s="246" t="s">
        <v>118</v>
      </c>
      <c r="E243" s="247">
        <v>85</v>
      </c>
      <c r="F243" s="248"/>
      <c r="G243" s="249">
        <f>ROUND(E243*F243,2)</f>
        <v>0</v>
      </c>
      <c r="H243" s="248"/>
      <c r="I243" s="249">
        <f>ROUND(E243*H243,2)</f>
        <v>0</v>
      </c>
      <c r="J243" s="248"/>
      <c r="K243" s="249">
        <f>ROUND(E243*J243,2)</f>
        <v>0</v>
      </c>
      <c r="L243" s="249">
        <v>21</v>
      </c>
      <c r="M243" s="250">
        <f>G243*(1+L243/100)</f>
        <v>0</v>
      </c>
      <c r="N243" s="231">
        <v>5.0299999999999997E-3</v>
      </c>
      <c r="O243" s="231">
        <f>ROUND(E243*N243,2)</f>
        <v>0.43</v>
      </c>
      <c r="P243" s="231">
        <v>0</v>
      </c>
      <c r="Q243" s="231">
        <f>ROUND(E243*P243,2)</f>
        <v>0</v>
      </c>
      <c r="R243" s="231"/>
      <c r="S243" s="231" t="s">
        <v>119</v>
      </c>
      <c r="T243" s="231" t="s">
        <v>150</v>
      </c>
      <c r="U243" s="231">
        <v>0</v>
      </c>
      <c r="V243" s="231">
        <f>ROUND(E243*U243,2)</f>
        <v>0</v>
      </c>
      <c r="W243" s="231"/>
      <c r="X243" s="231" t="s">
        <v>275</v>
      </c>
      <c r="Y243" s="211"/>
      <c r="Z243" s="211"/>
      <c r="AA243" s="211"/>
      <c r="AB243" s="211"/>
      <c r="AC243" s="211"/>
      <c r="AD243" s="211"/>
      <c r="AE243" s="211"/>
      <c r="AF243" s="211"/>
      <c r="AG243" s="211" t="s">
        <v>276</v>
      </c>
      <c r="AH243" s="211"/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outlineLevel="1">
      <c r="A244" s="228"/>
      <c r="B244" s="229"/>
      <c r="C244" s="263" t="s">
        <v>128</v>
      </c>
      <c r="D244" s="235"/>
      <c r="E244" s="236"/>
      <c r="F244" s="231"/>
      <c r="G244" s="231"/>
      <c r="H244" s="231"/>
      <c r="I244" s="231"/>
      <c r="J244" s="231"/>
      <c r="K244" s="231"/>
      <c r="L244" s="231"/>
      <c r="M244" s="231"/>
      <c r="N244" s="231"/>
      <c r="O244" s="231"/>
      <c r="P244" s="231"/>
      <c r="Q244" s="231"/>
      <c r="R244" s="231"/>
      <c r="S244" s="231"/>
      <c r="T244" s="231"/>
      <c r="U244" s="231"/>
      <c r="V244" s="231"/>
      <c r="W244" s="231"/>
      <c r="X244" s="231"/>
      <c r="Y244" s="211"/>
      <c r="Z244" s="211"/>
      <c r="AA244" s="211"/>
      <c r="AB244" s="211"/>
      <c r="AC244" s="211"/>
      <c r="AD244" s="211"/>
      <c r="AE244" s="211"/>
      <c r="AF244" s="211"/>
      <c r="AG244" s="211" t="s">
        <v>124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>
      <c r="A245" s="228"/>
      <c r="B245" s="229"/>
      <c r="C245" s="264" t="s">
        <v>335</v>
      </c>
      <c r="D245" s="235"/>
      <c r="E245" s="236"/>
      <c r="F245" s="231"/>
      <c r="G245" s="231"/>
      <c r="H245" s="231"/>
      <c r="I245" s="231"/>
      <c r="J245" s="231"/>
      <c r="K245" s="231"/>
      <c r="L245" s="231"/>
      <c r="M245" s="231"/>
      <c r="N245" s="231"/>
      <c r="O245" s="231"/>
      <c r="P245" s="231"/>
      <c r="Q245" s="231"/>
      <c r="R245" s="231"/>
      <c r="S245" s="231"/>
      <c r="T245" s="231"/>
      <c r="U245" s="231"/>
      <c r="V245" s="231"/>
      <c r="W245" s="231"/>
      <c r="X245" s="231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124</v>
      </c>
      <c r="AH245" s="211">
        <v>2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>
      <c r="A246" s="228"/>
      <c r="B246" s="229"/>
      <c r="C246" s="263" t="s">
        <v>136</v>
      </c>
      <c r="D246" s="235"/>
      <c r="E246" s="236"/>
      <c r="F246" s="231"/>
      <c r="G246" s="231"/>
      <c r="H246" s="231"/>
      <c r="I246" s="231"/>
      <c r="J246" s="231"/>
      <c r="K246" s="231"/>
      <c r="L246" s="231"/>
      <c r="M246" s="231"/>
      <c r="N246" s="231"/>
      <c r="O246" s="231"/>
      <c r="P246" s="231"/>
      <c r="Q246" s="231"/>
      <c r="R246" s="231"/>
      <c r="S246" s="231"/>
      <c r="T246" s="231"/>
      <c r="U246" s="231"/>
      <c r="V246" s="231"/>
      <c r="W246" s="231"/>
      <c r="X246" s="231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124</v>
      </c>
      <c r="AH246" s="211"/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>
      <c r="A247" s="228"/>
      <c r="B247" s="229"/>
      <c r="C247" s="262" t="s">
        <v>56</v>
      </c>
      <c r="D247" s="233"/>
      <c r="E247" s="234">
        <v>63</v>
      </c>
      <c r="F247" s="231"/>
      <c r="G247" s="231"/>
      <c r="H247" s="231"/>
      <c r="I247" s="231"/>
      <c r="J247" s="231"/>
      <c r="K247" s="231"/>
      <c r="L247" s="231"/>
      <c r="M247" s="231"/>
      <c r="N247" s="231"/>
      <c r="O247" s="231"/>
      <c r="P247" s="231"/>
      <c r="Q247" s="231"/>
      <c r="R247" s="231"/>
      <c r="S247" s="231"/>
      <c r="T247" s="231"/>
      <c r="U247" s="231"/>
      <c r="V247" s="231"/>
      <c r="W247" s="231"/>
      <c r="X247" s="231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124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>
      <c r="A248" s="228"/>
      <c r="B248" s="229"/>
      <c r="C248" s="263" t="s">
        <v>128</v>
      </c>
      <c r="D248" s="235"/>
      <c r="E248" s="236"/>
      <c r="F248" s="231"/>
      <c r="G248" s="231"/>
      <c r="H248" s="231"/>
      <c r="I248" s="231"/>
      <c r="J248" s="231"/>
      <c r="K248" s="231"/>
      <c r="L248" s="231"/>
      <c r="M248" s="231"/>
      <c r="N248" s="231"/>
      <c r="O248" s="231"/>
      <c r="P248" s="231"/>
      <c r="Q248" s="231"/>
      <c r="R248" s="231"/>
      <c r="S248" s="231"/>
      <c r="T248" s="231"/>
      <c r="U248" s="231"/>
      <c r="V248" s="231"/>
      <c r="W248" s="231"/>
      <c r="X248" s="231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124</v>
      </c>
      <c r="AH248" s="211"/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outlineLevel="1">
      <c r="A249" s="228"/>
      <c r="B249" s="229"/>
      <c r="C249" s="264" t="s">
        <v>336</v>
      </c>
      <c r="D249" s="235"/>
      <c r="E249" s="236">
        <v>21.524999999999999</v>
      </c>
      <c r="F249" s="231"/>
      <c r="G249" s="231"/>
      <c r="H249" s="231"/>
      <c r="I249" s="231"/>
      <c r="J249" s="231"/>
      <c r="K249" s="231"/>
      <c r="L249" s="231"/>
      <c r="M249" s="231"/>
      <c r="N249" s="231"/>
      <c r="O249" s="231"/>
      <c r="P249" s="231"/>
      <c r="Q249" s="231"/>
      <c r="R249" s="231"/>
      <c r="S249" s="231"/>
      <c r="T249" s="231"/>
      <c r="U249" s="231"/>
      <c r="V249" s="231"/>
      <c r="W249" s="231"/>
      <c r="X249" s="231"/>
      <c r="Y249" s="211"/>
      <c r="Z249" s="211"/>
      <c r="AA249" s="211"/>
      <c r="AB249" s="211"/>
      <c r="AC249" s="211"/>
      <c r="AD249" s="211"/>
      <c r="AE249" s="211"/>
      <c r="AF249" s="211"/>
      <c r="AG249" s="211" t="s">
        <v>124</v>
      </c>
      <c r="AH249" s="211">
        <v>2</v>
      </c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>
      <c r="A250" s="228"/>
      <c r="B250" s="229"/>
      <c r="C250" s="263" t="s">
        <v>136</v>
      </c>
      <c r="D250" s="235"/>
      <c r="E250" s="236"/>
      <c r="F250" s="231"/>
      <c r="G250" s="231"/>
      <c r="H250" s="231"/>
      <c r="I250" s="231"/>
      <c r="J250" s="231"/>
      <c r="K250" s="231"/>
      <c r="L250" s="231"/>
      <c r="M250" s="231"/>
      <c r="N250" s="231"/>
      <c r="O250" s="231"/>
      <c r="P250" s="231"/>
      <c r="Q250" s="231"/>
      <c r="R250" s="231"/>
      <c r="S250" s="231"/>
      <c r="T250" s="231"/>
      <c r="U250" s="231"/>
      <c r="V250" s="231"/>
      <c r="W250" s="231"/>
      <c r="X250" s="231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124</v>
      </c>
      <c r="AH250" s="211"/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>
      <c r="A251" s="228"/>
      <c r="B251" s="229"/>
      <c r="C251" s="262" t="s">
        <v>337</v>
      </c>
      <c r="D251" s="233"/>
      <c r="E251" s="234">
        <v>22</v>
      </c>
      <c r="F251" s="231"/>
      <c r="G251" s="231"/>
      <c r="H251" s="231"/>
      <c r="I251" s="231"/>
      <c r="J251" s="231"/>
      <c r="K251" s="231"/>
      <c r="L251" s="231"/>
      <c r="M251" s="231"/>
      <c r="N251" s="231"/>
      <c r="O251" s="231"/>
      <c r="P251" s="231"/>
      <c r="Q251" s="231"/>
      <c r="R251" s="231"/>
      <c r="S251" s="231"/>
      <c r="T251" s="231"/>
      <c r="U251" s="231"/>
      <c r="V251" s="231"/>
      <c r="W251" s="231"/>
      <c r="X251" s="231"/>
      <c r="Y251" s="211"/>
      <c r="Z251" s="211"/>
      <c r="AA251" s="211"/>
      <c r="AB251" s="211"/>
      <c r="AC251" s="211"/>
      <c r="AD251" s="211"/>
      <c r="AE251" s="211"/>
      <c r="AF251" s="211"/>
      <c r="AG251" s="211" t="s">
        <v>124</v>
      </c>
      <c r="AH251" s="211">
        <v>0</v>
      </c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>
      <c r="A252" s="238" t="s">
        <v>114</v>
      </c>
      <c r="B252" s="239" t="s">
        <v>78</v>
      </c>
      <c r="C252" s="260" t="s">
        <v>79</v>
      </c>
      <c r="D252" s="240"/>
      <c r="E252" s="241"/>
      <c r="F252" s="242"/>
      <c r="G252" s="242">
        <f>SUMIF(AG253:AG255,"&lt;&gt;NOR",G253:G255)</f>
        <v>0</v>
      </c>
      <c r="H252" s="242"/>
      <c r="I252" s="242">
        <f>SUM(I253:I255)</f>
        <v>0</v>
      </c>
      <c r="J252" s="242"/>
      <c r="K252" s="242">
        <f>SUM(K253:K255)</f>
        <v>0</v>
      </c>
      <c r="L252" s="242"/>
      <c r="M252" s="243">
        <f>SUM(M253:M255)</f>
        <v>0</v>
      </c>
      <c r="N252" s="237"/>
      <c r="O252" s="237">
        <f>SUM(O253:O255)</f>
        <v>0</v>
      </c>
      <c r="P252" s="237"/>
      <c r="Q252" s="237">
        <f>SUM(Q253:Q255)</f>
        <v>0</v>
      </c>
      <c r="R252" s="237"/>
      <c r="S252" s="237"/>
      <c r="T252" s="237"/>
      <c r="U252" s="237"/>
      <c r="V252" s="237">
        <f>SUM(V253:V255)</f>
        <v>0</v>
      </c>
      <c r="W252" s="237"/>
      <c r="X252" s="237"/>
      <c r="AG252" t="s">
        <v>115</v>
      </c>
    </row>
    <row r="253" spans="1:60" outlineLevel="1">
      <c r="A253" s="244">
        <v>48</v>
      </c>
      <c r="B253" s="245" t="s">
        <v>338</v>
      </c>
      <c r="C253" s="261" t="s">
        <v>339</v>
      </c>
      <c r="D253" s="246" t="s">
        <v>118</v>
      </c>
      <c r="E253" s="247">
        <v>3.0790000000000002</v>
      </c>
      <c r="F253" s="248"/>
      <c r="G253" s="249">
        <f>ROUND(E253*F253,2)</f>
        <v>0</v>
      </c>
      <c r="H253" s="248"/>
      <c r="I253" s="249">
        <f>ROUND(E253*H253,2)</f>
        <v>0</v>
      </c>
      <c r="J253" s="248"/>
      <c r="K253" s="249">
        <f>ROUND(E253*J253,2)</f>
        <v>0</v>
      </c>
      <c r="L253" s="249">
        <v>21</v>
      </c>
      <c r="M253" s="250">
        <f>G253*(1+L253/100)</f>
        <v>0</v>
      </c>
      <c r="N253" s="231">
        <v>4.2000000000000002E-4</v>
      </c>
      <c r="O253" s="231">
        <f>ROUND(E253*N253,2)</f>
        <v>0</v>
      </c>
      <c r="P253" s="231">
        <v>0</v>
      </c>
      <c r="Q253" s="231">
        <f>ROUND(E253*P253,2)</f>
        <v>0</v>
      </c>
      <c r="R253" s="231"/>
      <c r="S253" s="231" t="s">
        <v>119</v>
      </c>
      <c r="T253" s="231" t="s">
        <v>150</v>
      </c>
      <c r="U253" s="231">
        <v>0</v>
      </c>
      <c r="V253" s="231">
        <f>ROUND(E253*U253,2)</f>
        <v>0</v>
      </c>
      <c r="W253" s="231"/>
      <c r="X253" s="231" t="s">
        <v>121</v>
      </c>
      <c r="Y253" s="211"/>
      <c r="Z253" s="211"/>
      <c r="AA253" s="211"/>
      <c r="AB253" s="211"/>
      <c r="AC253" s="211"/>
      <c r="AD253" s="211"/>
      <c r="AE253" s="211"/>
      <c r="AF253" s="211"/>
      <c r="AG253" s="211" t="s">
        <v>217</v>
      </c>
      <c r="AH253" s="211"/>
      <c r="AI253" s="211"/>
      <c r="AJ253" s="211"/>
      <c r="AK253" s="211"/>
      <c r="AL253" s="211"/>
      <c r="AM253" s="211"/>
      <c r="AN253" s="211"/>
      <c r="AO253" s="211"/>
      <c r="AP253" s="211"/>
      <c r="AQ253" s="211"/>
      <c r="AR253" s="211"/>
      <c r="AS253" s="211"/>
      <c r="AT253" s="211"/>
      <c r="AU253" s="211"/>
      <c r="AV253" s="211"/>
      <c r="AW253" s="211"/>
      <c r="AX253" s="211"/>
      <c r="AY253" s="211"/>
      <c r="AZ253" s="211"/>
      <c r="BA253" s="211"/>
      <c r="BB253" s="211"/>
      <c r="BC253" s="211"/>
      <c r="BD253" s="211"/>
      <c r="BE253" s="211"/>
      <c r="BF253" s="211"/>
      <c r="BG253" s="211"/>
      <c r="BH253" s="211"/>
    </row>
    <row r="254" spans="1:60" outlineLevel="1">
      <c r="A254" s="228"/>
      <c r="B254" s="229"/>
      <c r="C254" s="262" t="s">
        <v>340</v>
      </c>
      <c r="D254" s="233"/>
      <c r="E254" s="234">
        <v>3.024</v>
      </c>
      <c r="F254" s="231"/>
      <c r="G254" s="231"/>
      <c r="H254" s="231"/>
      <c r="I254" s="231"/>
      <c r="J254" s="231"/>
      <c r="K254" s="231"/>
      <c r="L254" s="231"/>
      <c r="M254" s="231"/>
      <c r="N254" s="231"/>
      <c r="O254" s="231"/>
      <c r="P254" s="231"/>
      <c r="Q254" s="231"/>
      <c r="R254" s="231"/>
      <c r="S254" s="231"/>
      <c r="T254" s="231"/>
      <c r="U254" s="231"/>
      <c r="V254" s="231"/>
      <c r="W254" s="231"/>
      <c r="X254" s="231"/>
      <c r="Y254" s="211"/>
      <c r="Z254" s="211"/>
      <c r="AA254" s="211"/>
      <c r="AB254" s="211"/>
      <c r="AC254" s="211"/>
      <c r="AD254" s="211"/>
      <c r="AE254" s="211"/>
      <c r="AF254" s="211"/>
      <c r="AG254" s="211" t="s">
        <v>124</v>
      </c>
      <c r="AH254" s="211">
        <v>0</v>
      </c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>
      <c r="A255" s="228"/>
      <c r="B255" s="229"/>
      <c r="C255" s="262" t="s">
        <v>341</v>
      </c>
      <c r="D255" s="233"/>
      <c r="E255" s="234">
        <v>5.5E-2</v>
      </c>
      <c r="F255" s="231"/>
      <c r="G255" s="231"/>
      <c r="H255" s="231"/>
      <c r="I255" s="231"/>
      <c r="J255" s="231"/>
      <c r="K255" s="231"/>
      <c r="L255" s="231"/>
      <c r="M255" s="231"/>
      <c r="N255" s="231"/>
      <c r="O255" s="231"/>
      <c r="P255" s="231"/>
      <c r="Q255" s="231"/>
      <c r="R255" s="231"/>
      <c r="S255" s="231"/>
      <c r="T255" s="231"/>
      <c r="U255" s="231"/>
      <c r="V255" s="231"/>
      <c r="W255" s="231"/>
      <c r="X255" s="231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124</v>
      </c>
      <c r="AH255" s="211">
        <v>0</v>
      </c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>
      <c r="A256" s="238" t="s">
        <v>114</v>
      </c>
      <c r="B256" s="239" t="s">
        <v>80</v>
      </c>
      <c r="C256" s="260" t="s">
        <v>81</v>
      </c>
      <c r="D256" s="240"/>
      <c r="E256" s="241"/>
      <c r="F256" s="242"/>
      <c r="G256" s="242">
        <f>SUMIF(AG257:AG273,"&lt;&gt;NOR",G257:G273)</f>
        <v>0</v>
      </c>
      <c r="H256" s="242"/>
      <c r="I256" s="242">
        <f>SUM(I257:I273)</f>
        <v>0</v>
      </c>
      <c r="J256" s="242"/>
      <c r="K256" s="242">
        <f>SUM(K257:K273)</f>
        <v>0</v>
      </c>
      <c r="L256" s="242"/>
      <c r="M256" s="243">
        <f>SUM(M257:M273)</f>
        <v>0</v>
      </c>
      <c r="N256" s="237"/>
      <c r="O256" s="237">
        <f>SUM(O257:O273)</f>
        <v>0.01</v>
      </c>
      <c r="P256" s="237"/>
      <c r="Q256" s="237">
        <f>SUM(Q257:Q273)</f>
        <v>0</v>
      </c>
      <c r="R256" s="237"/>
      <c r="S256" s="237"/>
      <c r="T256" s="237"/>
      <c r="U256" s="237"/>
      <c r="V256" s="237">
        <f>SUM(V257:V273)</f>
        <v>7.3100000000000005</v>
      </c>
      <c r="W256" s="237"/>
      <c r="X256" s="237"/>
      <c r="AG256" t="s">
        <v>115</v>
      </c>
    </row>
    <row r="257" spans="1:60" outlineLevel="1">
      <c r="A257" s="244">
        <v>49</v>
      </c>
      <c r="B257" s="245" t="s">
        <v>342</v>
      </c>
      <c r="C257" s="261" t="s">
        <v>343</v>
      </c>
      <c r="D257" s="246" t="s">
        <v>118</v>
      </c>
      <c r="E257" s="247">
        <v>54.36</v>
      </c>
      <c r="F257" s="248"/>
      <c r="G257" s="249">
        <f>ROUND(E257*F257,2)</f>
        <v>0</v>
      </c>
      <c r="H257" s="248"/>
      <c r="I257" s="249">
        <f>ROUND(E257*H257,2)</f>
        <v>0</v>
      </c>
      <c r="J257" s="248"/>
      <c r="K257" s="249">
        <f>ROUND(E257*J257,2)</f>
        <v>0</v>
      </c>
      <c r="L257" s="249">
        <v>21</v>
      </c>
      <c r="M257" s="250">
        <f>G257*(1+L257/100)</f>
        <v>0</v>
      </c>
      <c r="N257" s="231">
        <v>6.9999999999999994E-5</v>
      </c>
      <c r="O257" s="231">
        <f>ROUND(E257*N257,2)</f>
        <v>0</v>
      </c>
      <c r="P257" s="231">
        <v>0</v>
      </c>
      <c r="Q257" s="231">
        <f>ROUND(E257*P257,2)</f>
        <v>0</v>
      </c>
      <c r="R257" s="231"/>
      <c r="S257" s="231" t="s">
        <v>120</v>
      </c>
      <c r="T257" s="231" t="s">
        <v>120</v>
      </c>
      <c r="U257" s="231">
        <v>3.2480000000000002E-2</v>
      </c>
      <c r="V257" s="231">
        <f>ROUND(E257*U257,2)</f>
        <v>1.77</v>
      </c>
      <c r="W257" s="231"/>
      <c r="X257" s="231" t="s">
        <v>121</v>
      </c>
      <c r="Y257" s="211"/>
      <c r="Z257" s="211"/>
      <c r="AA257" s="211"/>
      <c r="AB257" s="211"/>
      <c r="AC257" s="211"/>
      <c r="AD257" s="211"/>
      <c r="AE257" s="211"/>
      <c r="AF257" s="211"/>
      <c r="AG257" s="211" t="s">
        <v>217</v>
      </c>
      <c r="AH257" s="211"/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>
      <c r="A258" s="228"/>
      <c r="B258" s="229"/>
      <c r="C258" s="262" t="s">
        <v>344</v>
      </c>
      <c r="D258" s="233"/>
      <c r="E258" s="234">
        <v>25.86</v>
      </c>
      <c r="F258" s="231"/>
      <c r="G258" s="231"/>
      <c r="H258" s="231"/>
      <c r="I258" s="231"/>
      <c r="J258" s="231"/>
      <c r="K258" s="231"/>
      <c r="L258" s="231"/>
      <c r="M258" s="231"/>
      <c r="N258" s="231"/>
      <c r="O258" s="231"/>
      <c r="P258" s="231"/>
      <c r="Q258" s="231"/>
      <c r="R258" s="231"/>
      <c r="S258" s="231"/>
      <c r="T258" s="231"/>
      <c r="U258" s="231"/>
      <c r="V258" s="231"/>
      <c r="W258" s="231"/>
      <c r="X258" s="231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124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>
      <c r="A259" s="228"/>
      <c r="B259" s="229"/>
      <c r="C259" s="262" t="s">
        <v>345</v>
      </c>
      <c r="D259" s="233"/>
      <c r="E259" s="234">
        <v>28.5</v>
      </c>
      <c r="F259" s="231"/>
      <c r="G259" s="231"/>
      <c r="H259" s="231"/>
      <c r="I259" s="231"/>
      <c r="J259" s="231"/>
      <c r="K259" s="231"/>
      <c r="L259" s="231"/>
      <c r="M259" s="231"/>
      <c r="N259" s="231"/>
      <c r="O259" s="231"/>
      <c r="P259" s="231"/>
      <c r="Q259" s="231"/>
      <c r="R259" s="231"/>
      <c r="S259" s="231"/>
      <c r="T259" s="231"/>
      <c r="U259" s="231"/>
      <c r="V259" s="231"/>
      <c r="W259" s="231"/>
      <c r="X259" s="231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124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outlineLevel="1">
      <c r="A260" s="228"/>
      <c r="B260" s="229"/>
      <c r="C260" s="262" t="s">
        <v>346</v>
      </c>
      <c r="D260" s="233"/>
      <c r="E260" s="234"/>
      <c r="F260" s="231"/>
      <c r="G260" s="231"/>
      <c r="H260" s="231"/>
      <c r="I260" s="231"/>
      <c r="J260" s="231"/>
      <c r="K260" s="231"/>
      <c r="L260" s="231"/>
      <c r="M260" s="231"/>
      <c r="N260" s="231"/>
      <c r="O260" s="231"/>
      <c r="P260" s="231"/>
      <c r="Q260" s="231"/>
      <c r="R260" s="231"/>
      <c r="S260" s="231"/>
      <c r="T260" s="231"/>
      <c r="U260" s="231"/>
      <c r="V260" s="231"/>
      <c r="W260" s="231"/>
      <c r="X260" s="231"/>
      <c r="Y260" s="211"/>
      <c r="Z260" s="211"/>
      <c r="AA260" s="211"/>
      <c r="AB260" s="211"/>
      <c r="AC260" s="211"/>
      <c r="AD260" s="211"/>
      <c r="AE260" s="211"/>
      <c r="AF260" s="211"/>
      <c r="AG260" s="211" t="s">
        <v>124</v>
      </c>
      <c r="AH260" s="211">
        <v>0</v>
      </c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outlineLevel="1">
      <c r="A261" s="228"/>
      <c r="B261" s="229"/>
      <c r="C261" s="263" t="s">
        <v>128</v>
      </c>
      <c r="D261" s="235"/>
      <c r="E261" s="236"/>
      <c r="F261" s="231"/>
      <c r="G261" s="231"/>
      <c r="H261" s="231"/>
      <c r="I261" s="231"/>
      <c r="J261" s="231"/>
      <c r="K261" s="231"/>
      <c r="L261" s="231"/>
      <c r="M261" s="231"/>
      <c r="N261" s="231"/>
      <c r="O261" s="231"/>
      <c r="P261" s="231"/>
      <c r="Q261" s="231"/>
      <c r="R261" s="231"/>
      <c r="S261" s="231"/>
      <c r="T261" s="231"/>
      <c r="U261" s="231"/>
      <c r="V261" s="231"/>
      <c r="W261" s="231"/>
      <c r="X261" s="231"/>
      <c r="Y261" s="211"/>
      <c r="Z261" s="211"/>
      <c r="AA261" s="211"/>
      <c r="AB261" s="211"/>
      <c r="AC261" s="211"/>
      <c r="AD261" s="211"/>
      <c r="AE261" s="211"/>
      <c r="AF261" s="211"/>
      <c r="AG261" s="211" t="s">
        <v>124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>
      <c r="A262" s="228"/>
      <c r="B262" s="229"/>
      <c r="C262" s="264" t="s">
        <v>347</v>
      </c>
      <c r="D262" s="235"/>
      <c r="E262" s="236">
        <v>3.64</v>
      </c>
      <c r="F262" s="231"/>
      <c r="G262" s="231"/>
      <c r="H262" s="231"/>
      <c r="I262" s="231"/>
      <c r="J262" s="231"/>
      <c r="K262" s="231"/>
      <c r="L262" s="231"/>
      <c r="M262" s="231"/>
      <c r="N262" s="231"/>
      <c r="O262" s="231"/>
      <c r="P262" s="231"/>
      <c r="Q262" s="231"/>
      <c r="R262" s="231"/>
      <c r="S262" s="231"/>
      <c r="T262" s="231"/>
      <c r="U262" s="231"/>
      <c r="V262" s="231"/>
      <c r="W262" s="231"/>
      <c r="X262" s="231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124</v>
      </c>
      <c r="AH262" s="211">
        <v>2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>
      <c r="A263" s="228"/>
      <c r="B263" s="229"/>
      <c r="C263" s="264" t="s">
        <v>348</v>
      </c>
      <c r="D263" s="235"/>
      <c r="E263" s="236">
        <v>7.6375000000000002</v>
      </c>
      <c r="F263" s="231"/>
      <c r="G263" s="231"/>
      <c r="H263" s="231"/>
      <c r="I263" s="231"/>
      <c r="J263" s="231"/>
      <c r="K263" s="231"/>
      <c r="L263" s="231"/>
      <c r="M263" s="231"/>
      <c r="N263" s="231"/>
      <c r="O263" s="231"/>
      <c r="P263" s="231"/>
      <c r="Q263" s="231"/>
      <c r="R263" s="231"/>
      <c r="S263" s="231"/>
      <c r="T263" s="231"/>
      <c r="U263" s="231"/>
      <c r="V263" s="231"/>
      <c r="W263" s="231"/>
      <c r="X263" s="231"/>
      <c r="Y263" s="211"/>
      <c r="Z263" s="211"/>
      <c r="AA263" s="211"/>
      <c r="AB263" s="211"/>
      <c r="AC263" s="211"/>
      <c r="AD263" s="211"/>
      <c r="AE263" s="211"/>
      <c r="AF263" s="211"/>
      <c r="AG263" s="211" t="s">
        <v>124</v>
      </c>
      <c r="AH263" s="211">
        <v>2</v>
      </c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>
      <c r="A264" s="228"/>
      <c r="B264" s="229"/>
      <c r="C264" s="264" t="s">
        <v>349</v>
      </c>
      <c r="D264" s="235"/>
      <c r="E264" s="236">
        <v>3.5750000000000002</v>
      </c>
      <c r="F264" s="231"/>
      <c r="G264" s="231"/>
      <c r="H264" s="231"/>
      <c r="I264" s="231"/>
      <c r="J264" s="231"/>
      <c r="K264" s="231"/>
      <c r="L264" s="231"/>
      <c r="M264" s="231"/>
      <c r="N264" s="231"/>
      <c r="O264" s="231"/>
      <c r="P264" s="231"/>
      <c r="Q264" s="231"/>
      <c r="R264" s="231"/>
      <c r="S264" s="231"/>
      <c r="T264" s="231"/>
      <c r="U264" s="231"/>
      <c r="V264" s="231"/>
      <c r="W264" s="231"/>
      <c r="X264" s="231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124</v>
      </c>
      <c r="AH264" s="211">
        <v>2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ht="22.5" outlineLevel="1">
      <c r="A265" s="228"/>
      <c r="B265" s="229"/>
      <c r="C265" s="264" t="s">
        <v>350</v>
      </c>
      <c r="D265" s="235"/>
      <c r="E265" s="236">
        <v>7.36775</v>
      </c>
      <c r="F265" s="231"/>
      <c r="G265" s="231"/>
      <c r="H265" s="231"/>
      <c r="I265" s="231"/>
      <c r="J265" s="231"/>
      <c r="K265" s="231"/>
      <c r="L265" s="231"/>
      <c r="M265" s="231"/>
      <c r="N265" s="231"/>
      <c r="O265" s="231"/>
      <c r="P265" s="231"/>
      <c r="Q265" s="231"/>
      <c r="R265" s="231"/>
      <c r="S265" s="231"/>
      <c r="T265" s="231"/>
      <c r="U265" s="231"/>
      <c r="V265" s="231"/>
      <c r="W265" s="231"/>
      <c r="X265" s="231"/>
      <c r="Y265" s="211"/>
      <c r="Z265" s="211"/>
      <c r="AA265" s="211"/>
      <c r="AB265" s="211"/>
      <c r="AC265" s="211"/>
      <c r="AD265" s="211"/>
      <c r="AE265" s="211"/>
      <c r="AF265" s="211"/>
      <c r="AG265" s="211" t="s">
        <v>124</v>
      </c>
      <c r="AH265" s="211">
        <v>2</v>
      </c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>
      <c r="A266" s="228"/>
      <c r="B266" s="229"/>
      <c r="C266" s="263" t="s">
        <v>136</v>
      </c>
      <c r="D266" s="235"/>
      <c r="E266" s="236"/>
      <c r="F266" s="231"/>
      <c r="G266" s="231"/>
      <c r="H266" s="231"/>
      <c r="I266" s="231"/>
      <c r="J266" s="231"/>
      <c r="K266" s="231"/>
      <c r="L266" s="231"/>
      <c r="M266" s="231"/>
      <c r="N266" s="231"/>
      <c r="O266" s="231"/>
      <c r="P266" s="231"/>
      <c r="Q266" s="231"/>
      <c r="R266" s="231"/>
      <c r="S266" s="231"/>
      <c r="T266" s="231"/>
      <c r="U266" s="231"/>
      <c r="V266" s="231"/>
      <c r="W266" s="231"/>
      <c r="X266" s="231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124</v>
      </c>
      <c r="AH266" s="211"/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>
      <c r="A267" s="228"/>
      <c r="B267" s="229"/>
      <c r="C267" s="262" t="s">
        <v>346</v>
      </c>
      <c r="D267" s="233"/>
      <c r="E267" s="234"/>
      <c r="F267" s="231"/>
      <c r="G267" s="231"/>
      <c r="H267" s="231"/>
      <c r="I267" s="231"/>
      <c r="J267" s="231"/>
      <c r="K267" s="231"/>
      <c r="L267" s="231"/>
      <c r="M267" s="231"/>
      <c r="N267" s="231"/>
      <c r="O267" s="231"/>
      <c r="P267" s="231"/>
      <c r="Q267" s="231"/>
      <c r="R267" s="231"/>
      <c r="S267" s="231"/>
      <c r="T267" s="231"/>
      <c r="U267" s="231"/>
      <c r="V267" s="231"/>
      <c r="W267" s="231"/>
      <c r="X267" s="231"/>
      <c r="Y267" s="211"/>
      <c r="Z267" s="211"/>
      <c r="AA267" s="211"/>
      <c r="AB267" s="211"/>
      <c r="AC267" s="211"/>
      <c r="AD267" s="211"/>
      <c r="AE267" s="211"/>
      <c r="AF267" s="211"/>
      <c r="AG267" s="211" t="s">
        <v>124</v>
      </c>
      <c r="AH267" s="211">
        <v>0</v>
      </c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>
      <c r="A268" s="228"/>
      <c r="B268" s="229"/>
      <c r="C268" s="263" t="s">
        <v>128</v>
      </c>
      <c r="D268" s="235"/>
      <c r="E268" s="236"/>
      <c r="F268" s="231"/>
      <c r="G268" s="231"/>
      <c r="H268" s="231"/>
      <c r="I268" s="231"/>
      <c r="J268" s="231"/>
      <c r="K268" s="231"/>
      <c r="L268" s="231"/>
      <c r="M268" s="231"/>
      <c r="N268" s="231"/>
      <c r="O268" s="231"/>
      <c r="P268" s="231"/>
      <c r="Q268" s="231"/>
      <c r="R268" s="231"/>
      <c r="S268" s="231"/>
      <c r="T268" s="231"/>
      <c r="U268" s="231"/>
      <c r="V268" s="231"/>
      <c r="W268" s="231"/>
      <c r="X268" s="231"/>
      <c r="Y268" s="211"/>
      <c r="Z268" s="211"/>
      <c r="AA268" s="211"/>
      <c r="AB268" s="211"/>
      <c r="AC268" s="211"/>
      <c r="AD268" s="211"/>
      <c r="AE268" s="211"/>
      <c r="AF268" s="211"/>
      <c r="AG268" s="211" t="s">
        <v>124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outlineLevel="1">
      <c r="A269" s="228"/>
      <c r="B269" s="229"/>
      <c r="C269" s="264" t="s">
        <v>138</v>
      </c>
      <c r="D269" s="235"/>
      <c r="E269" s="236">
        <v>3.4529999999999998</v>
      </c>
      <c r="F269" s="231"/>
      <c r="G269" s="231"/>
      <c r="H269" s="231"/>
      <c r="I269" s="231"/>
      <c r="J269" s="231"/>
      <c r="K269" s="231"/>
      <c r="L269" s="231"/>
      <c r="M269" s="231"/>
      <c r="N269" s="231"/>
      <c r="O269" s="231"/>
      <c r="P269" s="231"/>
      <c r="Q269" s="231"/>
      <c r="R269" s="231"/>
      <c r="S269" s="231"/>
      <c r="T269" s="231"/>
      <c r="U269" s="231"/>
      <c r="V269" s="231"/>
      <c r="W269" s="231"/>
      <c r="X269" s="231"/>
      <c r="Y269" s="211"/>
      <c r="Z269" s="211"/>
      <c r="AA269" s="211"/>
      <c r="AB269" s="211"/>
      <c r="AC269" s="211"/>
      <c r="AD269" s="211"/>
      <c r="AE269" s="211"/>
      <c r="AF269" s="211"/>
      <c r="AG269" s="211" t="s">
        <v>124</v>
      </c>
      <c r="AH269" s="211">
        <v>2</v>
      </c>
      <c r="AI269" s="211"/>
      <c r="AJ269" s="211"/>
      <c r="AK269" s="211"/>
      <c r="AL269" s="211"/>
      <c r="AM269" s="211"/>
      <c r="AN269" s="211"/>
      <c r="AO269" s="211"/>
      <c r="AP269" s="211"/>
      <c r="AQ269" s="211"/>
      <c r="AR269" s="211"/>
      <c r="AS269" s="211"/>
      <c r="AT269" s="211"/>
      <c r="AU269" s="211"/>
      <c r="AV269" s="211"/>
      <c r="AW269" s="211"/>
      <c r="AX269" s="211"/>
      <c r="AY269" s="211"/>
      <c r="AZ269" s="211"/>
      <c r="BA269" s="211"/>
      <c r="BB269" s="211"/>
      <c r="BC269" s="211"/>
      <c r="BD269" s="211"/>
      <c r="BE269" s="211"/>
      <c r="BF269" s="211"/>
      <c r="BG269" s="211"/>
      <c r="BH269" s="211"/>
    </row>
    <row r="270" spans="1:60" outlineLevel="1">
      <c r="A270" s="228"/>
      <c r="B270" s="229"/>
      <c r="C270" s="264" t="s">
        <v>139</v>
      </c>
      <c r="D270" s="235"/>
      <c r="E270" s="236">
        <v>2.7160000000000002</v>
      </c>
      <c r="F270" s="231"/>
      <c r="G270" s="231"/>
      <c r="H270" s="231"/>
      <c r="I270" s="231"/>
      <c r="J270" s="231"/>
      <c r="K270" s="231"/>
      <c r="L270" s="231"/>
      <c r="M270" s="231"/>
      <c r="N270" s="231"/>
      <c r="O270" s="231"/>
      <c r="P270" s="231"/>
      <c r="Q270" s="231"/>
      <c r="R270" s="231"/>
      <c r="S270" s="231"/>
      <c r="T270" s="231"/>
      <c r="U270" s="231"/>
      <c r="V270" s="231"/>
      <c r="W270" s="231"/>
      <c r="X270" s="231"/>
      <c r="Y270" s="211"/>
      <c r="Z270" s="211"/>
      <c r="AA270" s="211"/>
      <c r="AB270" s="211"/>
      <c r="AC270" s="211"/>
      <c r="AD270" s="211"/>
      <c r="AE270" s="211"/>
      <c r="AF270" s="211"/>
      <c r="AG270" s="211" t="s">
        <v>124</v>
      </c>
      <c r="AH270" s="211">
        <v>2</v>
      </c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outlineLevel="1">
      <c r="A271" s="228"/>
      <c r="B271" s="229"/>
      <c r="C271" s="263" t="s">
        <v>136</v>
      </c>
      <c r="D271" s="235"/>
      <c r="E271" s="236"/>
      <c r="F271" s="231"/>
      <c r="G271" s="231"/>
      <c r="H271" s="231"/>
      <c r="I271" s="231"/>
      <c r="J271" s="231"/>
      <c r="K271" s="231"/>
      <c r="L271" s="231"/>
      <c r="M271" s="231"/>
      <c r="N271" s="231"/>
      <c r="O271" s="231"/>
      <c r="P271" s="231"/>
      <c r="Q271" s="231"/>
      <c r="R271" s="231"/>
      <c r="S271" s="231"/>
      <c r="T271" s="231"/>
      <c r="U271" s="231"/>
      <c r="V271" s="231"/>
      <c r="W271" s="231"/>
      <c r="X271" s="231"/>
      <c r="Y271" s="211"/>
      <c r="Z271" s="211"/>
      <c r="AA271" s="211"/>
      <c r="AB271" s="211"/>
      <c r="AC271" s="211"/>
      <c r="AD271" s="211"/>
      <c r="AE271" s="211"/>
      <c r="AF271" s="211"/>
      <c r="AG271" s="211" t="s">
        <v>124</v>
      </c>
      <c r="AH271" s="211"/>
      <c r="AI271" s="211"/>
      <c r="AJ271" s="211"/>
      <c r="AK271" s="211"/>
      <c r="AL271" s="211"/>
      <c r="AM271" s="211"/>
      <c r="AN271" s="211"/>
      <c r="AO271" s="211"/>
      <c r="AP271" s="211"/>
      <c r="AQ271" s="211"/>
      <c r="AR271" s="211"/>
      <c r="AS271" s="211"/>
      <c r="AT271" s="211"/>
      <c r="AU271" s="211"/>
      <c r="AV271" s="211"/>
      <c r="AW271" s="211"/>
      <c r="AX271" s="211"/>
      <c r="AY271" s="211"/>
      <c r="AZ271" s="211"/>
      <c r="BA271" s="211"/>
      <c r="BB271" s="211"/>
      <c r="BC271" s="211"/>
      <c r="BD271" s="211"/>
      <c r="BE271" s="211"/>
      <c r="BF271" s="211"/>
      <c r="BG271" s="211"/>
      <c r="BH271" s="211"/>
    </row>
    <row r="272" spans="1:60" outlineLevel="1">
      <c r="A272" s="244">
        <v>50</v>
      </c>
      <c r="B272" s="245" t="s">
        <v>351</v>
      </c>
      <c r="C272" s="261" t="s">
        <v>352</v>
      </c>
      <c r="D272" s="246" t="s">
        <v>118</v>
      </c>
      <c r="E272" s="247">
        <v>54.36</v>
      </c>
      <c r="F272" s="248"/>
      <c r="G272" s="249">
        <f>ROUND(E272*F272,2)</f>
        <v>0</v>
      </c>
      <c r="H272" s="248"/>
      <c r="I272" s="249">
        <f>ROUND(E272*H272,2)</f>
        <v>0</v>
      </c>
      <c r="J272" s="248"/>
      <c r="K272" s="249">
        <f>ROUND(E272*J272,2)</f>
        <v>0</v>
      </c>
      <c r="L272" s="249">
        <v>21</v>
      </c>
      <c r="M272" s="250">
        <f>G272*(1+L272/100)</f>
        <v>0</v>
      </c>
      <c r="N272" s="231">
        <v>1.4999999999999999E-4</v>
      </c>
      <c r="O272" s="231">
        <f>ROUND(E272*N272,2)</f>
        <v>0.01</v>
      </c>
      <c r="P272" s="231">
        <v>0</v>
      </c>
      <c r="Q272" s="231">
        <f>ROUND(E272*P272,2)</f>
        <v>0</v>
      </c>
      <c r="R272" s="231"/>
      <c r="S272" s="231" t="s">
        <v>120</v>
      </c>
      <c r="T272" s="231" t="s">
        <v>120</v>
      </c>
      <c r="U272" s="231">
        <v>0.10191</v>
      </c>
      <c r="V272" s="231">
        <f>ROUND(E272*U272,2)</f>
        <v>5.54</v>
      </c>
      <c r="W272" s="231"/>
      <c r="X272" s="231" t="s">
        <v>121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217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>
      <c r="A273" s="228"/>
      <c r="B273" s="229"/>
      <c r="C273" s="262" t="s">
        <v>353</v>
      </c>
      <c r="D273" s="233"/>
      <c r="E273" s="234">
        <v>54.36</v>
      </c>
      <c r="F273" s="231"/>
      <c r="G273" s="231"/>
      <c r="H273" s="231"/>
      <c r="I273" s="231"/>
      <c r="J273" s="231"/>
      <c r="K273" s="231"/>
      <c r="L273" s="231"/>
      <c r="M273" s="231"/>
      <c r="N273" s="231"/>
      <c r="O273" s="231"/>
      <c r="P273" s="231"/>
      <c r="Q273" s="231"/>
      <c r="R273" s="231"/>
      <c r="S273" s="231"/>
      <c r="T273" s="231"/>
      <c r="U273" s="231"/>
      <c r="V273" s="231"/>
      <c r="W273" s="231"/>
      <c r="X273" s="231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124</v>
      </c>
      <c r="AH273" s="211">
        <v>5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>
      <c r="A274" s="238" t="s">
        <v>114</v>
      </c>
      <c r="B274" s="239" t="s">
        <v>82</v>
      </c>
      <c r="C274" s="260" t="s">
        <v>83</v>
      </c>
      <c r="D274" s="240"/>
      <c r="E274" s="241"/>
      <c r="F274" s="242"/>
      <c r="G274" s="242">
        <f>SUMIF(AG275:AG275,"&lt;&gt;NOR",G275:G275)</f>
        <v>0</v>
      </c>
      <c r="H274" s="242"/>
      <c r="I274" s="242">
        <f>SUM(I275:I275)</f>
        <v>0</v>
      </c>
      <c r="J274" s="242"/>
      <c r="K274" s="242">
        <f>SUM(K275:K275)</f>
        <v>0</v>
      </c>
      <c r="L274" s="242"/>
      <c r="M274" s="243">
        <f>SUM(M275:M275)</f>
        <v>0</v>
      </c>
      <c r="N274" s="237"/>
      <c r="O274" s="237">
        <f>SUM(O275:O275)</f>
        <v>0</v>
      </c>
      <c r="P274" s="237"/>
      <c r="Q274" s="237">
        <f>SUM(Q275:Q275)</f>
        <v>0</v>
      </c>
      <c r="R274" s="237"/>
      <c r="S274" s="237"/>
      <c r="T274" s="237"/>
      <c r="U274" s="237"/>
      <c r="V274" s="237">
        <f>SUM(V275:V275)</f>
        <v>0</v>
      </c>
      <c r="W274" s="237"/>
      <c r="X274" s="237"/>
      <c r="AG274" t="s">
        <v>115</v>
      </c>
    </row>
    <row r="275" spans="1:60" outlineLevel="1">
      <c r="A275" s="251">
        <v>51</v>
      </c>
      <c r="B275" s="252" t="s">
        <v>280</v>
      </c>
      <c r="C275" s="265" t="s">
        <v>354</v>
      </c>
      <c r="D275" s="253" t="s">
        <v>282</v>
      </c>
      <c r="E275" s="254">
        <v>1</v>
      </c>
      <c r="F275" s="255"/>
      <c r="G275" s="256">
        <f>ROUND(E275*F275,2)</f>
        <v>0</v>
      </c>
      <c r="H275" s="255"/>
      <c r="I275" s="256">
        <f>ROUND(E275*H275,2)</f>
        <v>0</v>
      </c>
      <c r="J275" s="255"/>
      <c r="K275" s="256">
        <f>ROUND(E275*J275,2)</f>
        <v>0</v>
      </c>
      <c r="L275" s="256">
        <v>21</v>
      </c>
      <c r="M275" s="257">
        <f>G275*(1+L275/100)</f>
        <v>0</v>
      </c>
      <c r="N275" s="231">
        <v>0</v>
      </c>
      <c r="O275" s="231">
        <f>ROUND(E275*N275,2)</f>
        <v>0</v>
      </c>
      <c r="P275" s="231">
        <v>0</v>
      </c>
      <c r="Q275" s="231">
        <f>ROUND(E275*P275,2)</f>
        <v>0</v>
      </c>
      <c r="R275" s="231"/>
      <c r="S275" s="231" t="s">
        <v>119</v>
      </c>
      <c r="T275" s="231" t="s">
        <v>150</v>
      </c>
      <c r="U275" s="231">
        <v>0</v>
      </c>
      <c r="V275" s="231">
        <f>ROUND(E275*U275,2)</f>
        <v>0</v>
      </c>
      <c r="W275" s="231"/>
      <c r="X275" s="231" t="s">
        <v>355</v>
      </c>
      <c r="Y275" s="211"/>
      <c r="Z275" s="211"/>
      <c r="AA275" s="211"/>
      <c r="AB275" s="211"/>
      <c r="AC275" s="211"/>
      <c r="AD275" s="211"/>
      <c r="AE275" s="211"/>
      <c r="AF275" s="211"/>
      <c r="AG275" s="211" t="s">
        <v>356</v>
      </c>
      <c r="AH275" s="211"/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>
      <c r="A276" s="238" t="s">
        <v>114</v>
      </c>
      <c r="B276" s="239" t="s">
        <v>84</v>
      </c>
      <c r="C276" s="260" t="s">
        <v>85</v>
      </c>
      <c r="D276" s="240"/>
      <c r="E276" s="241"/>
      <c r="F276" s="242"/>
      <c r="G276" s="242">
        <f>SUMIF(AG277:AG280,"&lt;&gt;NOR",G277:G280)</f>
        <v>0</v>
      </c>
      <c r="H276" s="242"/>
      <c r="I276" s="242">
        <f>SUM(I277:I280)</f>
        <v>0</v>
      </c>
      <c r="J276" s="242"/>
      <c r="K276" s="242">
        <f>SUM(K277:K280)</f>
        <v>0</v>
      </c>
      <c r="L276" s="242"/>
      <c r="M276" s="243">
        <f>SUM(M277:M280)</f>
        <v>0</v>
      </c>
      <c r="N276" s="237"/>
      <c r="O276" s="237">
        <f>SUM(O277:O280)</f>
        <v>0</v>
      </c>
      <c r="P276" s="237"/>
      <c r="Q276" s="237">
        <f>SUM(Q277:Q280)</f>
        <v>0</v>
      </c>
      <c r="R276" s="237"/>
      <c r="S276" s="237"/>
      <c r="T276" s="237"/>
      <c r="U276" s="237"/>
      <c r="V276" s="237">
        <f>SUM(V277:V280)</f>
        <v>16.53</v>
      </c>
      <c r="W276" s="237"/>
      <c r="X276" s="237"/>
      <c r="AG276" t="s">
        <v>115</v>
      </c>
    </row>
    <row r="277" spans="1:60" outlineLevel="1">
      <c r="A277" s="251">
        <v>52</v>
      </c>
      <c r="B277" s="252" t="s">
        <v>357</v>
      </c>
      <c r="C277" s="265" t="s">
        <v>358</v>
      </c>
      <c r="D277" s="253" t="s">
        <v>161</v>
      </c>
      <c r="E277" s="254">
        <v>16.797750000000001</v>
      </c>
      <c r="F277" s="255"/>
      <c r="G277" s="256">
        <f>ROUND(E277*F277,2)</f>
        <v>0</v>
      </c>
      <c r="H277" s="255"/>
      <c r="I277" s="256">
        <f>ROUND(E277*H277,2)</f>
        <v>0</v>
      </c>
      <c r="J277" s="255"/>
      <c r="K277" s="256">
        <f>ROUND(E277*J277,2)</f>
        <v>0</v>
      </c>
      <c r="L277" s="256">
        <v>21</v>
      </c>
      <c r="M277" s="257">
        <f>G277*(1+L277/100)</f>
        <v>0</v>
      </c>
      <c r="N277" s="231">
        <v>0</v>
      </c>
      <c r="O277" s="231">
        <f>ROUND(E277*N277,2)</f>
        <v>0</v>
      </c>
      <c r="P277" s="231">
        <v>0</v>
      </c>
      <c r="Q277" s="231">
        <f>ROUND(E277*P277,2)</f>
        <v>0</v>
      </c>
      <c r="R277" s="231"/>
      <c r="S277" s="231" t="s">
        <v>120</v>
      </c>
      <c r="T277" s="231" t="s">
        <v>120</v>
      </c>
      <c r="U277" s="231">
        <v>0.94199999999999995</v>
      </c>
      <c r="V277" s="231">
        <f>ROUND(E277*U277,2)</f>
        <v>15.82</v>
      </c>
      <c r="W277" s="231"/>
      <c r="X277" s="231" t="s">
        <v>359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360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>
      <c r="A278" s="251">
        <v>53</v>
      </c>
      <c r="B278" s="252" t="s">
        <v>361</v>
      </c>
      <c r="C278" s="265" t="s">
        <v>362</v>
      </c>
      <c r="D278" s="253" t="s">
        <v>161</v>
      </c>
      <c r="E278" s="254">
        <v>16.797750000000001</v>
      </c>
      <c r="F278" s="255"/>
      <c r="G278" s="256">
        <f>ROUND(E278*F278,2)</f>
        <v>0</v>
      </c>
      <c r="H278" s="255"/>
      <c r="I278" s="256">
        <f>ROUND(E278*H278,2)</f>
        <v>0</v>
      </c>
      <c r="J278" s="255"/>
      <c r="K278" s="256">
        <f>ROUND(E278*J278,2)</f>
        <v>0</v>
      </c>
      <c r="L278" s="256">
        <v>21</v>
      </c>
      <c r="M278" s="257">
        <f>G278*(1+L278/100)</f>
        <v>0</v>
      </c>
      <c r="N278" s="231">
        <v>0</v>
      </c>
      <c r="O278" s="231">
        <f>ROUND(E278*N278,2)</f>
        <v>0</v>
      </c>
      <c r="P278" s="231">
        <v>0</v>
      </c>
      <c r="Q278" s="231">
        <f>ROUND(E278*P278,2)</f>
        <v>0</v>
      </c>
      <c r="R278" s="231"/>
      <c r="S278" s="231" t="s">
        <v>120</v>
      </c>
      <c r="T278" s="231" t="s">
        <v>120</v>
      </c>
      <c r="U278" s="231">
        <v>4.2000000000000003E-2</v>
      </c>
      <c r="V278" s="231">
        <f>ROUND(E278*U278,2)</f>
        <v>0.71</v>
      </c>
      <c r="W278" s="231"/>
      <c r="X278" s="231" t="s">
        <v>359</v>
      </c>
      <c r="Y278" s="211"/>
      <c r="Z278" s="211"/>
      <c r="AA278" s="211"/>
      <c r="AB278" s="211"/>
      <c r="AC278" s="211"/>
      <c r="AD278" s="211"/>
      <c r="AE278" s="211"/>
      <c r="AF278" s="211"/>
      <c r="AG278" s="211" t="s">
        <v>360</v>
      </c>
      <c r="AH278" s="211"/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>
      <c r="A279" s="251">
        <v>54</v>
      </c>
      <c r="B279" s="252" t="s">
        <v>363</v>
      </c>
      <c r="C279" s="265" t="s">
        <v>364</v>
      </c>
      <c r="D279" s="253" t="s">
        <v>161</v>
      </c>
      <c r="E279" s="254">
        <v>16.797750000000001</v>
      </c>
      <c r="F279" s="255"/>
      <c r="G279" s="256">
        <f>ROUND(E279*F279,2)</f>
        <v>0</v>
      </c>
      <c r="H279" s="255"/>
      <c r="I279" s="256">
        <f>ROUND(E279*H279,2)</f>
        <v>0</v>
      </c>
      <c r="J279" s="255"/>
      <c r="K279" s="256">
        <f>ROUND(E279*J279,2)</f>
        <v>0</v>
      </c>
      <c r="L279" s="256">
        <v>21</v>
      </c>
      <c r="M279" s="257">
        <f>G279*(1+L279/100)</f>
        <v>0</v>
      </c>
      <c r="N279" s="231">
        <v>0</v>
      </c>
      <c r="O279" s="231">
        <f>ROUND(E279*N279,2)</f>
        <v>0</v>
      </c>
      <c r="P279" s="231">
        <v>0</v>
      </c>
      <c r="Q279" s="231">
        <f>ROUND(E279*P279,2)</f>
        <v>0</v>
      </c>
      <c r="R279" s="231"/>
      <c r="S279" s="231" t="s">
        <v>120</v>
      </c>
      <c r="T279" s="231" t="s">
        <v>120</v>
      </c>
      <c r="U279" s="231">
        <v>0</v>
      </c>
      <c r="V279" s="231">
        <f>ROUND(E279*U279,2)</f>
        <v>0</v>
      </c>
      <c r="W279" s="231"/>
      <c r="X279" s="231" t="s">
        <v>359</v>
      </c>
      <c r="Y279" s="211"/>
      <c r="Z279" s="211"/>
      <c r="AA279" s="211"/>
      <c r="AB279" s="211"/>
      <c r="AC279" s="211"/>
      <c r="AD279" s="211"/>
      <c r="AE279" s="211"/>
      <c r="AF279" s="211"/>
      <c r="AG279" s="211" t="s">
        <v>360</v>
      </c>
      <c r="AH279" s="211"/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>
      <c r="A280" s="251">
        <v>55</v>
      </c>
      <c r="B280" s="252" t="s">
        <v>365</v>
      </c>
      <c r="C280" s="265" t="s">
        <v>366</v>
      </c>
      <c r="D280" s="253" t="s">
        <v>161</v>
      </c>
      <c r="E280" s="254">
        <v>16.797750000000001</v>
      </c>
      <c r="F280" s="255"/>
      <c r="G280" s="256">
        <f>ROUND(E280*F280,2)</f>
        <v>0</v>
      </c>
      <c r="H280" s="255"/>
      <c r="I280" s="256">
        <f>ROUND(E280*H280,2)</f>
        <v>0</v>
      </c>
      <c r="J280" s="255"/>
      <c r="K280" s="256">
        <f>ROUND(E280*J280,2)</f>
        <v>0</v>
      </c>
      <c r="L280" s="256">
        <v>21</v>
      </c>
      <c r="M280" s="257">
        <f>G280*(1+L280/100)</f>
        <v>0</v>
      </c>
      <c r="N280" s="231">
        <v>0</v>
      </c>
      <c r="O280" s="231">
        <f>ROUND(E280*N280,2)</f>
        <v>0</v>
      </c>
      <c r="P280" s="231">
        <v>0</v>
      </c>
      <c r="Q280" s="231">
        <f>ROUND(E280*P280,2)</f>
        <v>0</v>
      </c>
      <c r="R280" s="231"/>
      <c r="S280" s="231" t="s">
        <v>120</v>
      </c>
      <c r="T280" s="231" t="s">
        <v>120</v>
      </c>
      <c r="U280" s="231">
        <v>0</v>
      </c>
      <c r="V280" s="231">
        <f>ROUND(E280*U280,2)</f>
        <v>0</v>
      </c>
      <c r="W280" s="231"/>
      <c r="X280" s="231" t="s">
        <v>359</v>
      </c>
      <c r="Y280" s="211"/>
      <c r="Z280" s="211"/>
      <c r="AA280" s="211"/>
      <c r="AB280" s="211"/>
      <c r="AC280" s="211"/>
      <c r="AD280" s="211"/>
      <c r="AE280" s="211"/>
      <c r="AF280" s="211"/>
      <c r="AG280" s="211" t="s">
        <v>360</v>
      </c>
      <c r="AH280" s="211"/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>
      <c r="A281" s="238" t="s">
        <v>114</v>
      </c>
      <c r="B281" s="239" t="s">
        <v>87</v>
      </c>
      <c r="C281" s="260" t="s">
        <v>29</v>
      </c>
      <c r="D281" s="240"/>
      <c r="E281" s="241"/>
      <c r="F281" s="242"/>
      <c r="G281" s="242">
        <f>SUMIF(AG282:AG283,"&lt;&gt;NOR",G282:G283)</f>
        <v>0</v>
      </c>
      <c r="H281" s="242"/>
      <c r="I281" s="242">
        <f>SUM(I282:I283)</f>
        <v>0</v>
      </c>
      <c r="J281" s="242"/>
      <c r="K281" s="242">
        <f>SUM(K282:K283)</f>
        <v>0</v>
      </c>
      <c r="L281" s="242"/>
      <c r="M281" s="243">
        <f>SUM(M282:M283)</f>
        <v>0</v>
      </c>
      <c r="N281" s="237"/>
      <c r="O281" s="237">
        <f>SUM(O282:O283)</f>
        <v>0</v>
      </c>
      <c r="P281" s="237"/>
      <c r="Q281" s="237">
        <f>SUM(Q282:Q283)</f>
        <v>0</v>
      </c>
      <c r="R281" s="237"/>
      <c r="S281" s="237"/>
      <c r="T281" s="237"/>
      <c r="U281" s="237"/>
      <c r="V281" s="237">
        <f>SUM(V282:V283)</f>
        <v>0</v>
      </c>
      <c r="W281" s="237"/>
      <c r="X281" s="237"/>
      <c r="AG281" t="s">
        <v>115</v>
      </c>
    </row>
    <row r="282" spans="1:60" outlineLevel="1">
      <c r="A282" s="251">
        <v>56</v>
      </c>
      <c r="B282" s="252" t="s">
        <v>367</v>
      </c>
      <c r="C282" s="265" t="s">
        <v>368</v>
      </c>
      <c r="D282" s="253" t="s">
        <v>369</v>
      </c>
      <c r="E282" s="254">
        <v>1</v>
      </c>
      <c r="F282" s="255"/>
      <c r="G282" s="256">
        <f>ROUND(E282*F282,2)</f>
        <v>0</v>
      </c>
      <c r="H282" s="255"/>
      <c r="I282" s="256">
        <f>ROUND(E282*H282,2)</f>
        <v>0</v>
      </c>
      <c r="J282" s="255"/>
      <c r="K282" s="256">
        <f>ROUND(E282*J282,2)</f>
        <v>0</v>
      </c>
      <c r="L282" s="256">
        <v>21</v>
      </c>
      <c r="M282" s="257">
        <f>G282*(1+L282/100)</f>
        <v>0</v>
      </c>
      <c r="N282" s="231">
        <v>0</v>
      </c>
      <c r="O282" s="231">
        <f>ROUND(E282*N282,2)</f>
        <v>0</v>
      </c>
      <c r="P282" s="231">
        <v>0</v>
      </c>
      <c r="Q282" s="231">
        <f>ROUND(E282*P282,2)</f>
        <v>0</v>
      </c>
      <c r="R282" s="231"/>
      <c r="S282" s="231" t="s">
        <v>120</v>
      </c>
      <c r="T282" s="231" t="s">
        <v>150</v>
      </c>
      <c r="U282" s="231">
        <v>0</v>
      </c>
      <c r="V282" s="231">
        <f>ROUND(E282*U282,2)</f>
        <v>0</v>
      </c>
      <c r="W282" s="231"/>
      <c r="X282" s="231" t="s">
        <v>370</v>
      </c>
      <c r="Y282" s="211"/>
      <c r="Z282" s="211"/>
      <c r="AA282" s="211"/>
      <c r="AB282" s="211"/>
      <c r="AC282" s="211"/>
      <c r="AD282" s="211"/>
      <c r="AE282" s="211"/>
      <c r="AF282" s="211"/>
      <c r="AG282" s="211" t="s">
        <v>371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>
      <c r="A283" s="244">
        <v>57</v>
      </c>
      <c r="B283" s="245" t="s">
        <v>372</v>
      </c>
      <c r="C283" s="261" t="s">
        <v>373</v>
      </c>
      <c r="D283" s="246" t="s">
        <v>369</v>
      </c>
      <c r="E283" s="247">
        <v>1</v>
      </c>
      <c r="F283" s="248"/>
      <c r="G283" s="249">
        <f>ROUND(E283*F283,2)</f>
        <v>0</v>
      </c>
      <c r="H283" s="248"/>
      <c r="I283" s="249">
        <f>ROUND(E283*H283,2)</f>
        <v>0</v>
      </c>
      <c r="J283" s="248"/>
      <c r="K283" s="249">
        <f>ROUND(E283*J283,2)</f>
        <v>0</v>
      </c>
      <c r="L283" s="249">
        <v>21</v>
      </c>
      <c r="M283" s="250">
        <f>G283*(1+L283/100)</f>
        <v>0</v>
      </c>
      <c r="N283" s="231">
        <v>0</v>
      </c>
      <c r="O283" s="231">
        <f>ROUND(E283*N283,2)</f>
        <v>0</v>
      </c>
      <c r="P283" s="231">
        <v>0</v>
      </c>
      <c r="Q283" s="231">
        <f>ROUND(E283*P283,2)</f>
        <v>0</v>
      </c>
      <c r="R283" s="231"/>
      <c r="S283" s="231" t="s">
        <v>119</v>
      </c>
      <c r="T283" s="231" t="s">
        <v>150</v>
      </c>
      <c r="U283" s="231">
        <v>0</v>
      </c>
      <c r="V283" s="231">
        <f>ROUND(E283*U283,2)</f>
        <v>0</v>
      </c>
      <c r="W283" s="231"/>
      <c r="X283" s="231" t="s">
        <v>370</v>
      </c>
      <c r="Y283" s="211"/>
      <c r="Z283" s="211"/>
      <c r="AA283" s="211"/>
      <c r="AB283" s="211"/>
      <c r="AC283" s="211"/>
      <c r="AD283" s="211"/>
      <c r="AE283" s="211"/>
      <c r="AF283" s="211"/>
      <c r="AG283" s="211" t="s">
        <v>371</v>
      </c>
      <c r="AH283" s="211"/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>
      <c r="A284" s="3"/>
      <c r="B284" s="4"/>
      <c r="C284" s="267"/>
      <c r="D284" s="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AE284">
        <v>15</v>
      </c>
      <c r="AF284">
        <v>21</v>
      </c>
      <c r="AG284" t="s">
        <v>101</v>
      </c>
    </row>
    <row r="285" spans="1:60">
      <c r="A285" s="214"/>
      <c r="B285" s="215" t="s">
        <v>31</v>
      </c>
      <c r="C285" s="268"/>
      <c r="D285" s="216"/>
      <c r="E285" s="217"/>
      <c r="F285" s="217"/>
      <c r="G285" s="259">
        <f>G8+G28+G57+G60+G79+G110+G112+G170+G180+G182+G199+G219+G252+G256+G274+G276+G281</f>
        <v>0</v>
      </c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AE285">
        <f>SUMIF(L7:L283,AE284,G7:G283)</f>
        <v>0</v>
      </c>
      <c r="AF285">
        <f>SUMIF(L7:L283,AF284,G7:G283)</f>
        <v>0</v>
      </c>
      <c r="AG285" t="s">
        <v>374</v>
      </c>
    </row>
    <row r="286" spans="1:60">
      <c r="A286" s="3"/>
      <c r="B286" s="4"/>
      <c r="C286" s="267"/>
      <c r="D286" s="6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60">
      <c r="A287" s="3"/>
      <c r="B287" s="4"/>
      <c r="C287" s="267"/>
      <c r="D287" s="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60">
      <c r="A288" s="218" t="s">
        <v>375</v>
      </c>
      <c r="B288" s="218"/>
      <c r="C288" s="269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33">
      <c r="A289" s="219"/>
      <c r="B289" s="220"/>
      <c r="C289" s="270"/>
      <c r="D289" s="220"/>
      <c r="E289" s="220"/>
      <c r="F289" s="220"/>
      <c r="G289" s="221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AG289" t="s">
        <v>376</v>
      </c>
    </row>
    <row r="290" spans="1:33">
      <c r="A290" s="222"/>
      <c r="B290" s="223"/>
      <c r="C290" s="271"/>
      <c r="D290" s="223"/>
      <c r="E290" s="223"/>
      <c r="F290" s="223"/>
      <c r="G290" s="224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33">
      <c r="A291" s="222"/>
      <c r="B291" s="223"/>
      <c r="C291" s="271"/>
      <c r="D291" s="223"/>
      <c r="E291" s="223"/>
      <c r="F291" s="223"/>
      <c r="G291" s="224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33">
      <c r="A292" s="222"/>
      <c r="B292" s="223"/>
      <c r="C292" s="271"/>
      <c r="D292" s="223"/>
      <c r="E292" s="223"/>
      <c r="F292" s="223"/>
      <c r="G292" s="224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33">
      <c r="A293" s="225"/>
      <c r="B293" s="226"/>
      <c r="C293" s="272"/>
      <c r="D293" s="226"/>
      <c r="E293" s="226"/>
      <c r="F293" s="226"/>
      <c r="G293" s="227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33">
      <c r="A294" s="3"/>
      <c r="B294" s="4"/>
      <c r="C294" s="267"/>
      <c r="D294" s="6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33">
      <c r="C295" s="273"/>
      <c r="D295" s="10"/>
      <c r="AG295" t="s">
        <v>377</v>
      </c>
    </row>
    <row r="296" spans="1:33">
      <c r="D296" s="10"/>
    </row>
    <row r="297" spans="1:33">
      <c r="D297" s="10"/>
    </row>
    <row r="298" spans="1:33">
      <c r="D298" s="10"/>
    </row>
    <row r="299" spans="1:33">
      <c r="D299" s="10"/>
    </row>
    <row r="300" spans="1:33">
      <c r="D300" s="10"/>
    </row>
    <row r="301" spans="1:33">
      <c r="D301" s="10"/>
    </row>
    <row r="302" spans="1:33">
      <c r="D302" s="10"/>
    </row>
    <row r="303" spans="1:33">
      <c r="D303" s="10"/>
    </row>
    <row r="304" spans="1:33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1:G1"/>
    <mergeCell ref="C2:G2"/>
    <mergeCell ref="C3:G3"/>
    <mergeCell ref="C4:G4"/>
    <mergeCell ref="A288:C288"/>
    <mergeCell ref="A289:G2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'SO02 1 Pol'!Názvy_tisku</vt:lpstr>
      <vt:lpstr>oadresa</vt:lpstr>
      <vt:lpstr>Stavba!Objednatel</vt:lpstr>
      <vt:lpstr>Stavba!Objekt</vt:lpstr>
      <vt:lpstr>'SO02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Milca</dc:creator>
  <cp:lastModifiedBy>Milca</cp:lastModifiedBy>
  <cp:lastPrinted>2019-03-19T12:27:02Z</cp:lastPrinted>
  <dcterms:created xsi:type="dcterms:W3CDTF">2009-04-08T07:15:50Z</dcterms:created>
  <dcterms:modified xsi:type="dcterms:W3CDTF">2021-05-17T10:58:54Z</dcterms:modified>
</cp:coreProperties>
</file>